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ise.envir.ee\Kasutajad$\KeM\45909030215\Documents\1_Polevkivi\1_1AK2016\1AK\__2015AK\1PP\"/>
    </mc:Choice>
  </mc:AlternateContent>
  <bookViews>
    <workbookView xWindow="0" yWindow="0" windowWidth="20550" windowHeight="7965"/>
  </bookViews>
  <sheets>
    <sheet name="Tegevused_vorm" sheetId="1" r:id="rId1"/>
  </sheets>
  <calcPr calcId="152511"/>
</workbook>
</file>

<file path=xl/calcChain.xml><?xml version="1.0" encoding="utf-8"?>
<calcChain xmlns="http://schemas.openxmlformats.org/spreadsheetml/2006/main">
  <c r="M11" i="1" l="1"/>
  <c r="L36" i="1" l="1"/>
  <c r="K36" i="1"/>
  <c r="J36" i="1"/>
  <c r="I36" i="1"/>
  <c r="M54" i="1"/>
  <c r="M53" i="1"/>
  <c r="M52" i="1"/>
  <c r="M43" i="1"/>
  <c r="M42" i="1"/>
  <c r="M50" i="1"/>
  <c r="M49" i="1"/>
  <c r="M48" i="1"/>
  <c r="M40" i="1"/>
  <c r="M39" i="1"/>
  <c r="M38" i="1"/>
  <c r="M37" i="1"/>
  <c r="M35" i="1"/>
  <c r="M34" i="1"/>
  <c r="M33" i="1"/>
  <c r="M32" i="1"/>
  <c r="M23" i="1"/>
  <c r="M22" i="1"/>
  <c r="M20" i="1"/>
  <c r="M18" i="1"/>
  <c r="M17" i="1"/>
  <c r="M16" i="1"/>
  <c r="M15" i="1"/>
  <c r="M14" i="1"/>
  <c r="M12" i="1"/>
  <c r="L13" i="1"/>
  <c r="I13" i="1"/>
  <c r="M10" i="1"/>
  <c r="I9" i="1"/>
  <c r="M36" i="1" l="1"/>
  <c r="M51" i="1"/>
  <c r="L51" i="1"/>
  <c r="K51" i="1"/>
  <c r="J51" i="1"/>
  <c r="I51" i="1"/>
  <c r="M47" i="1"/>
  <c r="L47" i="1"/>
  <c r="K47" i="1"/>
  <c r="J47" i="1"/>
  <c r="I47" i="1"/>
  <c r="M41" i="1"/>
  <c r="L41" i="1"/>
  <c r="K41" i="1"/>
  <c r="J41" i="1"/>
  <c r="I41" i="1"/>
  <c r="M31" i="1"/>
  <c r="L31" i="1"/>
  <c r="L24" i="1" s="1"/>
  <c r="K31" i="1"/>
  <c r="J31" i="1"/>
  <c r="J24" i="1" s="1"/>
  <c r="I31" i="1"/>
  <c r="M21" i="1"/>
  <c r="L21" i="1"/>
  <c r="K21" i="1"/>
  <c r="J21" i="1"/>
  <c r="I21" i="1"/>
  <c r="M13" i="1"/>
  <c r="K13" i="1"/>
  <c r="J13" i="1"/>
  <c r="M9" i="1"/>
  <c r="L9" i="1"/>
  <c r="L5" i="1" s="1"/>
  <c r="K9" i="1"/>
  <c r="K5" i="1" s="1"/>
  <c r="J9" i="1"/>
  <c r="I5" i="1"/>
  <c r="J5" i="1" l="1"/>
  <c r="K24" i="1"/>
  <c r="I24" i="1"/>
  <c r="J44" i="1"/>
  <c r="L44" i="1"/>
  <c r="L4" i="1" s="1"/>
  <c r="I44" i="1"/>
  <c r="K44" i="1"/>
  <c r="K4" i="1" s="1"/>
  <c r="M44" i="1"/>
  <c r="M24" i="1"/>
  <c r="M5" i="1"/>
  <c r="J4" i="1" l="1"/>
  <c r="I4" i="1"/>
  <c r="M4" i="1"/>
</calcChain>
</file>

<file path=xl/sharedStrings.xml><?xml version="1.0" encoding="utf-8"?>
<sst xmlns="http://schemas.openxmlformats.org/spreadsheetml/2006/main" count="180" uniqueCount="131">
  <si>
    <t xml:space="preserve">Koostatud ja kinnitatud on ülikoolidevaheline valikaine moodul, mis käsitleb spetsiifiliselt põlevkiviga seonduvaid magistri õppeaineid </t>
  </si>
  <si>
    <t xml:space="preserve">Saasteainete heite piiramine, ressursisäästlikkuse tõstmine, tekkivate jäätmete vähendamine ja taaskasutamise tõstmine </t>
  </si>
  <si>
    <t>Taaskasutatud põlevkivituha osakaal kogutekkest, %</t>
  </si>
  <si>
    <t>Põlevkiviõli tootmise energeetiline efektiivsus, %</t>
  </si>
  <si>
    <t>Ohtlike ainete sisaldus õhus, vees ja pinnases väheneb ning looduskeskkonna tingimused paranevad</t>
  </si>
  <si>
    <t>1.3. Põlevkivi kaevandamisest tingitud jääkreostuse mõju ja pärandmõju leevendamine</t>
  </si>
  <si>
    <t>Põlevkivi kaevandamisjäätmeid käideldakse parimal võimalikul viisil, ressurssi kasutatakse säästlikult</t>
  </si>
  <si>
    <t>Põlevkivi kaevandamisest mõjutatud piirkonna elanikud on nõuetekohase joogiveega varustatud</t>
  </si>
  <si>
    <t>1.2. Põlevkivi kaevandamisega kaasneva negatiivse mõju vähendamine looduskeskkonnale ja veevarustusele</t>
  </si>
  <si>
    <t>Seos teiste valdkonna arengukavadega</t>
  </si>
  <si>
    <t>Periood kokku</t>
  </si>
  <si>
    <t>COFOG</t>
  </si>
  <si>
    <t>Toetus</t>
  </si>
  <si>
    <t>EA liik</t>
  </si>
  <si>
    <t>Indikaator/Tulemus</t>
  </si>
  <si>
    <t>Eesmärk/Meede/Tegevus</t>
  </si>
  <si>
    <t>NR</t>
  </si>
  <si>
    <t>Ehitusmaavarade arengukava</t>
  </si>
  <si>
    <t>1.1.  Põlevkivi säästliku kaevandamise edendamine</t>
  </si>
  <si>
    <t>Aheraine taaskasutamine, %</t>
  </si>
  <si>
    <t>Põlevkivialaste rakendusuuringute kulu kõigi põlevkivialaste teadus- ja arendusuuringute maksumuse suhtes, % (€)</t>
  </si>
  <si>
    <t xml:space="preserve">41
(521 721)
</t>
  </si>
  <si>
    <t>3.2.2. Spetsiaalse põlevkivi õppemooduli loomine, k.a tasemeõpe</t>
  </si>
  <si>
    <t>ENMAK</t>
  </si>
  <si>
    <t>Veemajanduskavad</t>
  </si>
  <si>
    <t>KIK</t>
  </si>
  <si>
    <t>Jäätmekava</t>
  </si>
  <si>
    <t>Eelispiirkonnad määratakse kaevandamistundlikkuse ja majanduslike näitajate alusel, mille tulemuseks on põlevkivi säästlikum kaevandamine ja sellest tuleneva negatiivse keskkonnamõju vähendamine</t>
  </si>
  <si>
    <t>Vastutaja</t>
  </si>
  <si>
    <t>KKM</t>
  </si>
  <si>
    <t xml:space="preserve">KKM </t>
  </si>
  <si>
    <t>KKM MKM</t>
  </si>
  <si>
    <t xml:space="preserve">2.2.2. Lõhnaaine heitkoguse arvutusmetoodika väljatöötamine ning keskkonnalubade täiendamine selles valdkonnas
</t>
  </si>
  <si>
    <t>1.1.2. Eelispiirkondade maavara kaevandamise prognoositav mõju soode hüdroloogilisele režiimile</t>
  </si>
  <si>
    <t>2.3.1. Tervisenäitajate monitooring Ida- ja Lääne-Virumaal</t>
  </si>
  <si>
    <t>Rahvastiku tervise arengukava 2009-2020</t>
  </si>
  <si>
    <t>KKM
MKM</t>
  </si>
  <si>
    <t>MAKSUMUS   KOKKU</t>
  </si>
  <si>
    <t>Riiklik keskkonnaseire</t>
  </si>
  <si>
    <t>Inventuuri käigus selgunud korrastatud karjääride olukorra põhjal on võimalik parandada edaspidise korrastamise nõudeid. See tõstab pärast kaevandamist muuks otstarbeks kasutusse võetavate alade kvaliteeti</t>
  </si>
  <si>
    <t>Kehtestatud leevendusmeetmed vähendavad või hoiavad ära kaevandamisest põhjustatud negatiivset keskkonnamõju, eelkõige põhjaveest sõltuvale looduskeskkonnale</t>
  </si>
  <si>
    <t>1.2.2. Kaevandamispiirkonna põhjaveetaseme muutusest tingitud negatiivse mõju leevendusmeetmete määramine ja nende rakendamise võimalikkuse (tõhususe, keskkonnamõju, maksumuse) analüüs</t>
  </si>
  <si>
    <t>1.2.3. Veevarustuse tagamine kaevandatud aladel</t>
  </si>
  <si>
    <t>1.2.4. Keskkonnalubade alusel tehtud keskkonnaseire andmete sidumine riikliku keskkonnaseire andmekoguga</t>
  </si>
  <si>
    <t>1.2.5. Korrastatud karjäärialade inventeerimine (sh seireandmete analüüs)</t>
  </si>
  <si>
    <t>1.3.2. Altkaevandatud alade pärandmõju asukoha ja ulatuse selgitamine ning mõju leevendamine</t>
  </si>
  <si>
    <t xml:space="preserve">2.1.2. PVT arendamine ja rakendamine elektri tootmisel </t>
  </si>
  <si>
    <t>Saasteainete heite piiramine, ressursisäästlikkuse tõstmine, tekkivate jäätmete vähendamine ja taaskasutamise tõstmine</t>
  </si>
  <si>
    <t>2.1.4.  Põlevkivi kasutamise väärtusahela pikendamise võimaluste analüüs
2.1.4.1. Uuring(ud) heitsoojuse ning jäätmete (eelkõige poolkoksi ja põlevkivituha)  taaskasutamisest        2.1.4.2. Uuring(ud) põlevkivi töötlemisel saadud vedelprodukti ja gaasi väärindamisest                                         2.1.4.3. Uuring(ud) põlevkivitoorõlist mootorkütuste  tootmisvõimalustest</t>
  </si>
  <si>
    <t>2.2.1. Veekeskkonnale ohtlike ainete allikate uurimine ja kontrolli tõhustamine, ohtlike ainete heite mõju selgitamine veekeskkonnale, keskkonnanõuete ja -meetmete täpsustamine</t>
  </si>
  <si>
    <t>Uuringu tulemuste põhjal saab analüüsida keskkonna-koormuse (reostusallikate ja -koormuste koosmõju) piiramise võimalusi, et tagada keskkonnalubade täpsustamisega keskkonnakvaliteedi piirväärtustele vastav keskkonnaseisund ja vähendada ohtu inimese tervisele ja elusloodusele</t>
  </si>
  <si>
    <r>
      <t>2.2. Põlevkivi kasutamisest tingitud negatiivse keskkonnamõju vähendamine</t>
    </r>
    <r>
      <rPr>
        <b/>
        <u/>
        <sz val="12"/>
        <color theme="1"/>
        <rFont val="Times New Roman"/>
        <family val="1"/>
        <charset val="186"/>
      </rPr>
      <t/>
    </r>
  </si>
  <si>
    <t>Jääkreostuskollete ohutumaks muutmine vähendab ohtlike ainete sattumist pinna- ja põhjavette. Seega paraneb pinnase seisund, veekvaliteet ning looduskeskkonna seisund tervikuna.; väheneb negatiivne mõju inimese tervisele ja elusloodusele</t>
  </si>
  <si>
    <t>Luuakse eeldused jäätmete keskkonnale ohutuks ladestamiseks ja laiemaks taaskasutamiseks</t>
  </si>
  <si>
    <t xml:space="preserve">Elanikkonna tervisenäitajate jälgimise tulemuste alusel saab riik vajaduse korral kavandada riigiüleseid tervisesüsteemi arendusi (sh terviseedenduslike meetmete rakendamist). Lisaks sellele planeerivad KOVid võimaluste järgi kohalikku tegevust
</t>
  </si>
  <si>
    <t>2.3.2. Põlevkivi kaevandamisest ja töötlemisest tingitud negatiivse sotsiaalse mõju (sh mõju inimese tervisele) hindamine ja vähendamise võimaluste analüüs</t>
  </si>
  <si>
    <t>SoM
KKM</t>
  </si>
  <si>
    <r>
      <t>2.3. Põlevkivitööstusest tingitud ühiskonnale avalduva mõju (mõju inimese tervisele ja sotsiaalse mõju) leevendamine</t>
    </r>
    <r>
      <rPr>
        <b/>
        <sz val="12"/>
        <color theme="1"/>
        <rFont val="Times New Roman"/>
        <family val="1"/>
        <charset val="186"/>
      </rPr>
      <t xml:space="preserve"> </t>
    </r>
  </si>
  <si>
    <t>3. Põlevkivialase haridus- ja teadustegevuse arendamine</t>
  </si>
  <si>
    <t>3.2. Põlevkivialane õppetöö</t>
  </si>
  <si>
    <r>
      <t>2.1. Põlevkivi kasutamise efektiivsuse tõstmine</t>
    </r>
    <r>
      <rPr>
        <b/>
        <sz val="12"/>
        <color theme="1"/>
        <rFont val="Times New Roman"/>
        <family val="1"/>
        <charset val="186"/>
      </rPr>
      <t xml:space="preserve"> </t>
    </r>
  </si>
  <si>
    <t>1. Põlevkivi kaevandamise efektiivsuse tõstmine ja negatiivse keskkonnamõju vähendamine</t>
  </si>
  <si>
    <t>2. Põlevkivi kasutamise efektiivsuse tõstmine ja negatiivse keskkonnamõju vähendamine</t>
  </si>
  <si>
    <t>3.1. Põlevkivialane teadus- ja arendustöö</t>
  </si>
  <si>
    <t>Uute põlevkiviõli tootmise tehnoloogiate evitamine võimaldab tõsta ressursi- ja keskkonnasäästlikkust;        uute põletamistehnoloogiate evitamine võimaldab  tõsta põlevkivi kasutamise efektiivsust energiatootmisel, vähendada keskkonnamõju ja jäätmete teket</t>
  </si>
  <si>
    <t>HTM
MKM KKM kõrgkoolid</t>
  </si>
  <si>
    <t>HTM
MKM KKM kõrgkoolid KOVid</t>
  </si>
  <si>
    <t>"PÕLEVKIVI KASUTAMISE RIIKLIKU ARENGUKAVA 2016–2030" RAKENDUSPLAAN</t>
  </si>
  <si>
    <t>Looduskaitse arengukava
 ENMAK</t>
  </si>
  <si>
    <t>Uus, mõõtmistel põhinev teadmine soosetete veejuhtivuse ja kihtide leviku kohta on algandmestikuks kaevandamistingimuste määramisel</t>
  </si>
  <si>
    <r>
      <rPr>
        <b/>
        <vertAlign val="subscript"/>
        <sz val="12"/>
        <color theme="1"/>
        <rFont val="Times New Roman"/>
        <family val="1"/>
        <charset val="186"/>
      </rPr>
      <t>CO2</t>
    </r>
    <r>
      <rPr>
        <b/>
        <sz val="12"/>
        <color theme="1"/>
        <rFont val="Times New Roman"/>
        <family val="1"/>
        <charset val="186"/>
      </rPr>
      <t xml:space="preserve"> eriheide väljastatud summaarse  elektrienergia ja koostootmisel soojusenergia suhtes, tCO2/GWhe+th</t>
    </r>
  </si>
  <si>
    <t>Keskkonnaregister
Maa-ameti geoportaal</t>
  </si>
  <si>
    <t>Põlevkiviõli ja -elektri tootmise ning majandusliku efektiivsuse indikaatorid on määratud, neid rakendatakse arengukava eesmärkide täitmise analüüsimiseks</t>
  </si>
  <si>
    <t>ENMAK
Jäätmekava</t>
  </si>
  <si>
    <t>Veemajanduskavad
Jäätmekava</t>
  </si>
  <si>
    <t xml:space="preserve">SoM
KKM </t>
  </si>
  <si>
    <t>KKM
MKM
HTM</t>
  </si>
  <si>
    <t>MKM
RaM
KKM</t>
  </si>
  <si>
    <t>ENMAK
Keskkonnatasud</t>
  </si>
  <si>
    <t>3.1.3. Uute ja efektiivsemate põlevkivi töötlemise tehnoloogiate väljatöötamine
3.1.3.1. Keevkihtpürolüüsi meetodite väljatöötamine õlitootmisel
3.1.3.2. Tahkekütuste vedeldamise  tehnoloogiate rakendamisvõimaluste uurimine põlevkiviõli tootmiseks
3.1.3.3. Põlevkivi keevkihis ja hapnikuga rikastatud õhus põletamise uuringud
3.1.3.4. Põlevkivi   ja teiste kütuste  koospõletamise alased uuringud</t>
  </si>
  <si>
    <r>
      <t xml:space="preserve">3.2.3. </t>
    </r>
    <r>
      <rPr>
        <sz val="12"/>
        <rFont val="Times New Roman"/>
        <family val="1"/>
        <charset val="186"/>
      </rPr>
      <t>Ülikoolide, rakenduskõrgkoolide, valitsusasutuste, KOVide ja erasektori koostöö tõhustamine</t>
    </r>
  </si>
  <si>
    <t>Mitte vähem algtase-mest</t>
  </si>
  <si>
    <t xml:space="preserve">2.1.3. PVT arendamine ja rakendamine õli tootmisel </t>
  </si>
  <si>
    <t>Looduskaitse arengukava
Veemajanduskava</t>
  </si>
  <si>
    <r>
      <t>15 m</t>
    </r>
    <r>
      <rPr>
        <b/>
        <vertAlign val="superscript"/>
        <sz val="12"/>
        <color theme="1"/>
        <rFont val="Times New Roman"/>
        <family val="1"/>
        <charset val="186"/>
      </rPr>
      <t>3</t>
    </r>
  </si>
  <si>
    <t xml:space="preserve">Looduskaitse arengukava
</t>
  </si>
  <si>
    <t>Indikaatori algtase (2013)</t>
  </si>
  <si>
    <t>Indikaatori sihttase (2020)</t>
  </si>
  <si>
    <r>
      <t>14 m</t>
    </r>
    <r>
      <rPr>
        <b/>
        <vertAlign val="superscript"/>
        <sz val="12"/>
        <color theme="1"/>
        <rFont val="Times New Roman"/>
        <family val="1"/>
        <charset val="186"/>
      </rPr>
      <t>3</t>
    </r>
  </si>
  <si>
    <t>2.2.3. Põlevkivi kasutamise jääkreostuse inventeerimine, analüüs ning negatiivse mõju vähendamine (jääkreostuskollete ohutumaks muutmine)</t>
  </si>
  <si>
    <t>1.2.6. Aheraine taaskasutamise suurendamine</t>
  </si>
  <si>
    <t>vähemalt 76</t>
  </si>
  <si>
    <t>kuni
 1186</t>
  </si>
  <si>
    <t>vähemalt 4,5</t>
  </si>
  <si>
    <t>kuni 29,2</t>
  </si>
  <si>
    <t>vähemalt 40</t>
  </si>
  <si>
    <t>Põlevkivi kaevandamise või kasutamisega või nendest tuleneva keskkonnamõju uuringutega seotud teadusdoktori kaitstud väitekirjade arv aastas</t>
  </si>
  <si>
    <t>Maapõuest väljatud põlevkivivaru tonni kohta välja pumbatud vee kogus</t>
  </si>
  <si>
    <t>1.2.7. Kaevandamisjäätmete käitlemise PVT väljatöötamine, arendamine ja rakendamine</t>
  </si>
  <si>
    <t>Objektiivse info saamine põlevkivi kaevandamisest mõjutatud piirkonna keskkonnaseisundi kohta, mis aitab tõhustada järelevalvet keskkonna üle ja hoida ära või leevendada negatiivset keskkonnamõju</t>
  </si>
  <si>
    <t>1.3.1. Suletud kaevandamisjäätmehoidlate seisukorra hindamine ja korrastamine</t>
  </si>
  <si>
    <t>Altkaevandatud alade inventeerimine ja selle tulemusena saadud andmete põhjal leevendusmeetmete rakendamine, vähendades põlevkivisektori varasemalt tekitatud pärandmõju</t>
  </si>
  <si>
    <t>Allmaakaevandamise kao osakaal kaevandatud ja kasutuskõlbmatuks muudetud põlevkivivarust , %</t>
  </si>
  <si>
    <t>Põlevkivist energia tootmise majandusliku efektiivsuse indikaator, €/t kaubapõlevkivi kohta</t>
  </si>
  <si>
    <t>Põlevkivist energia tootmisel loodud lisandväärtus kaevandatud ja kasutuskõlbmatuks muudetud põlevkivivaru suhtes, €/t</t>
  </si>
  <si>
    <t>Põlevkivist energia tootmisel loodud lisandväärtus ladestatud jäätmete suhtes, €/t</t>
  </si>
  <si>
    <t>Põlevkiviressursi võimalikult maksimaalne kasutamine: ressursikasutust on analüüsitud ja välja selgitatud majanduslikult ning tehnoloogiliselt efektiivsed ja keskkonnakaitse seisukohalt vastuvõetavad põlevkivi kasutamise väärtusahela pikendamise võimalused. Analüüsi tulemusi kasutatakse edasistes põlevkivialases TA tegevuses</t>
  </si>
  <si>
    <t>2.1.1. Põlevkiviõli ja –elektri tootmise efektiivsuse ning majandusliku efektiivsuse indikaatorite arvutusmetoodika väljatöötamine ja nende alusel andmete analüüsimine</t>
  </si>
  <si>
    <t xml:space="preserve">Töötatakse välja lõhnahäiringut põhjustavast tegevusest (sh põlevkivitööstusest) välisõhku eralduva lõhnaaine heitkoguse arvutusmetoodika, mis võimaldab edaspidi lõhnaheidet keskkonnaloas täpsemalt reguleerida ja põhjendatud juhul nõuda käitajalt lisameetmeid
</t>
  </si>
  <si>
    <t>2.2.4. Ladestatud jäätmete koostise ja ohtlikkuse määramine</t>
  </si>
  <si>
    <t>1.2.1. Kaevandamisest mõjutatud piirkonna (ja selle puhveralade) pinna- ja põhjavee  mudeli koostamine</t>
  </si>
  <si>
    <t>Avalikuks kasutamiseks loodud pinna- ja põhjavee mudeli abil on võimalik eelkõige analüüsida veerežiimi, prognoosida põhjaveetaset ja kvaliteeti ning seega parandada põlevkivi kaevandamisest mõjutatud piirkonna põhjavee seisundit</t>
  </si>
  <si>
    <r>
      <t>1.1.3.</t>
    </r>
    <r>
      <rPr>
        <sz val="12"/>
        <rFont val="Times New Roman"/>
        <family val="1"/>
        <charset val="186"/>
      </rPr>
      <t xml:space="preserve"> Rakendusuuring</t>
    </r>
    <r>
      <rPr>
        <sz val="12"/>
        <color rgb="FFFF0000"/>
        <rFont val="Times New Roman"/>
        <family val="1"/>
        <charset val="186"/>
      </rPr>
      <t xml:space="preserve"> </t>
    </r>
    <r>
      <rPr>
        <sz val="12"/>
        <rFont val="Times New Roman"/>
        <family val="1"/>
        <charset val="186"/>
      </rPr>
      <t>põlevkivi kaevandamise kao vähendamise võimaluste selgitamiseks ja rakendamiseks</t>
    </r>
  </si>
  <si>
    <t>Kaevandamistehnoloogia uuendamise tulemusena tõuseb põlevkivi kaevandamise ja kasutamise majanduslik efektiivsus ning suureneb otseselt kasutatava põlevkivivaru koguse osakaal kaevandamiseks antud põlevkivivarust (näiteks võetakse taas kasutusele maapinna lauslangatamise kaevandamisviis)</t>
  </si>
  <si>
    <t>Analüüsi tulemuste põhjal võetakse vajaduse korral kasutusele keskkonnaalased meetmed, mis vähendavad põlevkivitööstuse negatiivset mõju elukeskkonnale; põlevkivipiirkonna elanike tervis ja heaolu paraneb</t>
  </si>
  <si>
    <t>3.1.1. Põlevkivivaldkonna TA eri programmidesse integreeritud sisulise programmi koostamine kooskõlas arengukava peatükis 4.2.3 meetme 3.1 all nimetatud uurimisteemade valdkondade nelja temaatilise fookusega</t>
  </si>
  <si>
    <t>Igal aastal läbivaadatud ja vajaduse korral põlevkivi temaatikaga täiendatudning uuendatud  õppekavad</t>
  </si>
  <si>
    <t>3.2.1. Ülikoolide ja rakenduskõrgkoolide õppekavade täiendamine ning uuendamine arengukava peatükis 4.2.3 meetme 3.1 all nimetatud nelja valdkonna teemadega</t>
  </si>
  <si>
    <t>Koostöö toimub koostöömemorandumite alusel, korraldatakse ühisseminare, kus ülikoolid tutvustavad oma teadustöö tulemusi ning valitsusasutused ja erasektor tutvustavad oma vajadusi, praktikavõimalusi jne</t>
  </si>
  <si>
    <t>3.1.2. Põlevkivivaldkonna väliskulu arvestamise metoodika väljatöötamine ja analüüs.
Põlevkivivaldkonna ökoloogilise jalajälje väljaselgitamine</t>
  </si>
  <si>
    <r>
      <t>Põlevkivi uuringud on kajastatud vähemalt järgmistes programmides ja arengukavades: ENMAK, KKMi ressursitõhususe program</t>
    </r>
    <r>
      <rPr>
        <sz val="12"/>
        <rFont val="Times New Roman"/>
        <family val="1"/>
        <charset val="186"/>
      </rPr>
      <t xml:space="preserve">m, nutika spetsialiseerumise rakendusuuringute programm. </t>
    </r>
    <r>
      <rPr>
        <sz val="12"/>
        <color rgb="FF000000"/>
        <rFont val="Times New Roman"/>
        <family val="1"/>
        <charset val="186"/>
      </rPr>
      <t>Uuringutel on rahaline kate</t>
    </r>
  </si>
  <si>
    <t xml:space="preserve">1.1.1. Eesti põlevkivimaardla kaevandamise eelispiirkondade määramine
1.1.1.1. Põlevkivivarule kehtestatud  kriteeriumitele hinnangu andmine ning vajaduse korral muutmine
1.1.1.2. Põlevkivi kaevandamise eelispiirkondade määramine looduskeskkonna ja majanduslike tingimuste põhjal </t>
  </si>
  <si>
    <t>Keskkonnaregister
Hüdroloogiline mudel
KOTKAS</t>
  </si>
  <si>
    <t>RE</t>
  </si>
  <si>
    <t>Vähemalt 
41</t>
  </si>
  <si>
    <t>Prog-ram-mid*</t>
  </si>
  <si>
    <t>RE
Prog-ram-mid*</t>
  </si>
  <si>
    <r>
      <rPr>
        <b/>
        <sz val="12"/>
        <color theme="1"/>
        <rFont val="Times New Roman"/>
        <family val="1"/>
        <charset val="186"/>
      </rPr>
      <t>*Märkus</t>
    </r>
    <r>
      <rPr>
        <sz val="12"/>
        <color theme="1"/>
        <rFont val="Times New Roman"/>
        <family val="1"/>
        <charset val="186"/>
      </rPr>
      <t>: rahastatakse KKMi  ressursitõhususe ja nutika spetsialiseerumise rakendusuuringute programmist, ENMAKi TA programmist ja KIKi keskkonnaprogrammist</t>
    </r>
  </si>
  <si>
    <t xml:space="preserve"> KKMi  ressursitõhususe
programm
Nutika spetsialiseerumise rakendusuuringute programm
ENMAKi TA programm
KIKi keskkonnaprogramm</t>
  </si>
  <si>
    <t xml:space="preserve">Uurimistöö tulemusena saadakse objektiivne ülevaade aheraine maksimaalse taaskasutamise reaalsetest võimalustest, arvestades eelkõige aheraine kui ehitusmaterjali kvaliteeti ja nõudlust turul ning logistikat. </t>
  </si>
  <si>
    <t>Keskkonnakasutuse välismõjude arvestamise ja nende rahalise väärtuse arvutamise metoodikad on rakendatud ning ökoloogiline jalajälg on kirjeldatud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</si>
</sst>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1"/>
      <color theme="1"/>
      <name val="Calibri"/>
      <family val="2"/>
      <charset val="186"/>
      <scheme val="minor"/>
    </font>
    <font>
      <sz val="11"/>
      <color theme="1"/>
      <name val="Calibri"/>
      <family val="2"/>
      <charset val="186"/>
      <scheme val="minor"/>
    </font>
    <font>
      <sz val="12"/>
      <color theme="1"/>
      <name val="Times New Roman"/>
      <family val="1"/>
      <charset val="186"/>
    </font>
    <font>
      <b/>
      <sz val="12"/>
      <color rgb="FF000000"/>
      <name val="Times New Roman"/>
      <family val="1"/>
      <charset val="186"/>
    </font>
    <font>
      <sz val="12"/>
      <color rgb="FF000000"/>
      <name val="Times New Roman"/>
      <family val="1"/>
      <charset val="186"/>
    </font>
    <font>
      <b/>
      <sz val="12"/>
      <color rgb="FFFF0000"/>
      <name val="Times New Roman"/>
      <family val="1"/>
      <charset val="186"/>
    </font>
    <font>
      <b/>
      <sz val="12"/>
      <color theme="1"/>
      <name val="Times New Roman"/>
      <family val="1"/>
      <charset val="186"/>
    </font>
    <font>
      <b/>
      <sz val="12"/>
      <name val="Times New Roman"/>
      <family val="1"/>
      <charset val="186"/>
    </font>
    <font>
      <sz val="11"/>
      <color theme="1"/>
      <name val="Calibri"/>
      <family val="2"/>
      <charset val="186"/>
    </font>
    <font>
      <sz val="12"/>
      <name val="Times New Roman"/>
      <family val="1"/>
      <charset val="186"/>
    </font>
    <font>
      <sz val="12"/>
      <color rgb="FFFF0000"/>
      <name val="Times New Roman"/>
      <family val="1"/>
      <charset val="186"/>
    </font>
    <font>
      <b/>
      <u/>
      <sz val="12"/>
      <color theme="1"/>
      <name val="Times New Roman"/>
      <family val="1"/>
      <charset val="186"/>
    </font>
    <font>
      <b/>
      <sz val="14"/>
      <color rgb="FF000000"/>
      <name val="Times New Roman"/>
      <family val="1"/>
      <charset val="186"/>
    </font>
    <font>
      <sz val="14"/>
      <color theme="1"/>
      <name val="Times New Roman"/>
      <family val="1"/>
      <charset val="186"/>
    </font>
    <font>
      <b/>
      <sz val="14"/>
      <name val="Times New Roman"/>
      <family val="1"/>
      <charset val="186"/>
    </font>
    <font>
      <b/>
      <sz val="14"/>
      <color rgb="FFFF0000"/>
      <name val="Times New Roman"/>
      <family val="1"/>
      <charset val="186"/>
    </font>
    <font>
      <b/>
      <sz val="14"/>
      <color theme="1"/>
      <name val="Times New Roman"/>
      <family val="1"/>
      <charset val="186"/>
    </font>
    <font>
      <b/>
      <vertAlign val="subscript"/>
      <sz val="12"/>
      <color theme="1"/>
      <name val="Times New Roman"/>
      <family val="1"/>
      <charset val="186"/>
    </font>
    <font>
      <b/>
      <vertAlign val="superscript"/>
      <sz val="12"/>
      <color theme="1"/>
      <name val="Times New Roman"/>
      <family val="1"/>
      <charset val="186"/>
    </font>
  </fonts>
  <fills count="12">
    <fill>
      <patternFill patternType="none"/>
    </fill>
    <fill>
      <patternFill patternType="gray125"/>
    </fill>
    <fill>
      <patternFill patternType="solid">
        <fgColor theme="4" tint="0.79998168889431442"/>
        <bgColor indexed="65"/>
      </patternFill>
    </fill>
    <fill>
      <patternFill patternType="solid">
        <fgColor rgb="FF99CCFF"/>
        <bgColor indexed="64"/>
      </patternFill>
    </fill>
    <fill>
      <patternFill patternType="solid">
        <fgColor rgb="FFFFFFFF"/>
        <bgColor indexed="64"/>
      </patternFill>
    </fill>
    <fill>
      <patternFill patternType="solid">
        <fgColor theme="4" tint="0.79998168889431442"/>
        <bgColor indexed="64"/>
      </patternFill>
    </fill>
    <fill>
      <patternFill patternType="solid">
        <fgColor theme="4" tint="0.39994506668294322"/>
        <bgColor rgb="FF000000"/>
      </patternFill>
    </fill>
    <fill>
      <patternFill patternType="solid">
        <fgColor theme="4" tint="0.39994506668294322"/>
        <bgColor indexed="64"/>
      </patternFill>
    </fill>
    <fill>
      <patternFill patternType="solid">
        <fgColor theme="9" tint="0.59996337778862885"/>
        <bgColor indexed="64"/>
      </patternFill>
    </fill>
    <fill>
      <patternFill patternType="solid">
        <fgColor theme="6" tint="0.79998168889431442"/>
        <bgColor indexed="64"/>
      </patternFill>
    </fill>
    <fill>
      <patternFill patternType="solid">
        <fgColor theme="5" tint="0.39994506668294322"/>
        <bgColor indexed="64"/>
      </patternFill>
    </fill>
    <fill>
      <patternFill patternType="solid">
        <fgColor theme="4" tint="0.79998168889431442"/>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1" fillId="2" borderId="0" applyNumberFormat="0" applyBorder="0" applyAlignment="0" applyProtection="0"/>
  </cellStyleXfs>
  <cellXfs count="163">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xf>
    <xf numFmtId="0" fontId="2" fillId="0" borderId="1" xfId="0" applyFont="1" applyBorder="1"/>
    <xf numFmtId="0" fontId="4" fillId="0" borderId="1" xfId="0" applyFont="1" applyBorder="1" applyAlignment="1">
      <alignment horizontal="center" wrapText="1"/>
    </xf>
    <xf numFmtId="0" fontId="4" fillId="0" borderId="1" xfId="0" applyFont="1" applyBorder="1" applyAlignment="1">
      <alignment wrapText="1"/>
    </xf>
    <xf numFmtId="0" fontId="3" fillId="3" borderId="1" xfId="0" applyFont="1" applyFill="1" applyBorder="1" applyAlignment="1">
      <alignment horizontal="left" vertical="top" wrapText="1"/>
    </xf>
    <xf numFmtId="0" fontId="4" fillId="4" borderId="1" xfId="0" applyFont="1" applyFill="1" applyBorder="1" applyAlignment="1">
      <alignment horizontal="center" wrapText="1"/>
    </xf>
    <xf numFmtId="0" fontId="8" fillId="0" borderId="0" xfId="0" applyFont="1" applyFill="1" applyBorder="1"/>
    <xf numFmtId="0" fontId="4" fillId="0" borderId="1" xfId="0" applyFont="1" applyBorder="1" applyAlignment="1">
      <alignment horizontal="left" vertical="top" wrapText="1"/>
    </xf>
    <xf numFmtId="0" fontId="3" fillId="0" borderId="1" xfId="0" applyFont="1" applyBorder="1" applyAlignment="1">
      <alignment horizontal="left" vertical="top" wrapText="1"/>
    </xf>
    <xf numFmtId="0" fontId="4" fillId="4"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2" fillId="0" borderId="0" xfId="0" applyFont="1"/>
    <xf numFmtId="0" fontId="2" fillId="0" borderId="1" xfId="0" applyFont="1" applyBorder="1"/>
    <xf numFmtId="3" fontId="3" fillId="0" borderId="3" xfId="0" applyNumberFormat="1" applyFont="1" applyBorder="1" applyAlignment="1">
      <alignment horizontal="left" vertical="top"/>
    </xf>
    <xf numFmtId="3" fontId="4" fillId="0" borderId="3" xfId="0" applyNumberFormat="1" applyFont="1" applyBorder="1" applyAlignment="1">
      <alignment horizontal="left" vertical="top"/>
    </xf>
    <xf numFmtId="3" fontId="3" fillId="0" borderId="3" xfId="0" applyNumberFormat="1" applyFont="1" applyBorder="1" applyAlignment="1"/>
    <xf numFmtId="3" fontId="4" fillId="0" borderId="3" xfId="0" applyNumberFormat="1" applyFont="1" applyBorder="1" applyAlignment="1">
      <alignment horizontal="center"/>
    </xf>
    <xf numFmtId="0" fontId="4" fillId="0" borderId="3" xfId="0" applyFont="1" applyBorder="1" applyAlignment="1">
      <alignment horizontal="center"/>
    </xf>
    <xf numFmtId="0" fontId="2" fillId="0" borderId="3" xfId="0" applyFont="1" applyBorder="1"/>
    <xf numFmtId="0" fontId="3" fillId="0" borderId="1" xfId="0" applyFont="1" applyFill="1" applyBorder="1" applyAlignment="1">
      <alignment horizontal="left" vertical="top" wrapText="1"/>
    </xf>
    <xf numFmtId="0" fontId="2" fillId="0" borderId="2" xfId="0" applyFont="1" applyBorder="1" applyAlignment="1">
      <alignment horizontal="left" wrapText="1"/>
    </xf>
    <xf numFmtId="3" fontId="9" fillId="0" borderId="3" xfId="0" applyNumberFormat="1" applyFont="1" applyBorder="1" applyAlignment="1">
      <alignment horizontal="center"/>
    </xf>
    <xf numFmtId="0" fontId="9" fillId="0" borderId="1" xfId="0" applyFont="1" applyBorder="1" applyAlignment="1">
      <alignment horizontal="left" vertical="top" wrapText="1"/>
    </xf>
    <xf numFmtId="0" fontId="2" fillId="0" borderId="1" xfId="0" applyFont="1" applyBorder="1" applyAlignment="1">
      <alignment horizontal="left" vertical="top" wrapText="1"/>
    </xf>
    <xf numFmtId="3" fontId="3" fillId="0" borderId="7" xfId="0" applyNumberFormat="1" applyFont="1" applyBorder="1" applyAlignment="1">
      <alignment horizontal="right" vertical="top"/>
    </xf>
    <xf numFmtId="3" fontId="3" fillId="0" borderId="1" xfId="0" applyNumberFormat="1" applyFont="1" applyBorder="1" applyAlignment="1">
      <alignment horizontal="right" vertical="top"/>
    </xf>
    <xf numFmtId="3" fontId="3" fillId="0" borderId="8" xfId="0" applyNumberFormat="1" applyFont="1" applyBorder="1" applyAlignment="1">
      <alignment horizontal="right" vertical="top"/>
    </xf>
    <xf numFmtId="3" fontId="7" fillId="0" borderId="1" xfId="0" applyNumberFormat="1" applyFont="1" applyBorder="1" applyAlignment="1">
      <alignment horizontal="right" vertical="top" wrapText="1"/>
    </xf>
    <xf numFmtId="3" fontId="4" fillId="0" borderId="7" xfId="0" applyNumberFormat="1" applyFont="1" applyBorder="1" applyAlignment="1">
      <alignment horizontal="right" vertical="top"/>
    </xf>
    <xf numFmtId="3" fontId="4" fillId="0" borderId="1" xfId="0" applyNumberFormat="1" applyFont="1" applyBorder="1" applyAlignment="1">
      <alignment horizontal="right" vertical="top"/>
    </xf>
    <xf numFmtId="0" fontId="9" fillId="0" borderId="1" xfId="0" applyFont="1" applyBorder="1" applyAlignment="1">
      <alignment vertical="top" wrapText="1"/>
    </xf>
    <xf numFmtId="0" fontId="13" fillId="6" borderId="10" xfId="0" applyFont="1" applyFill="1" applyBorder="1"/>
    <xf numFmtId="0" fontId="2" fillId="8" borderId="1" xfId="1" applyFont="1" applyFill="1" applyBorder="1"/>
    <xf numFmtId="0" fontId="2" fillId="8" borderId="1" xfId="1" applyFont="1" applyFill="1" applyBorder="1" applyAlignment="1">
      <alignment horizontal="left" wrapText="1"/>
    </xf>
    <xf numFmtId="0" fontId="2" fillId="8" borderId="1" xfId="1" applyFont="1" applyFill="1" applyBorder="1" applyAlignment="1">
      <alignment wrapText="1"/>
    </xf>
    <xf numFmtId="0" fontId="2" fillId="8" borderId="1" xfId="1" applyFont="1" applyFill="1" applyBorder="1" applyAlignment="1">
      <alignment horizontal="center" wrapText="1"/>
    </xf>
    <xf numFmtId="164" fontId="6" fillId="8" borderId="3" xfId="1" applyNumberFormat="1" applyFont="1" applyFill="1" applyBorder="1" applyAlignment="1">
      <alignment horizontal="center" vertical="center"/>
    </xf>
    <xf numFmtId="1" fontId="6" fillId="8" borderId="3" xfId="1" applyNumberFormat="1" applyFont="1" applyFill="1" applyBorder="1" applyAlignment="1">
      <alignment horizontal="center" vertical="center"/>
    </xf>
    <xf numFmtId="0" fontId="3" fillId="9" borderId="1" xfId="0" applyFont="1" applyFill="1" applyBorder="1" applyAlignment="1">
      <alignment horizontal="center" vertical="center"/>
    </xf>
    <xf numFmtId="0" fontId="7" fillId="9" borderId="1" xfId="0" applyFont="1" applyFill="1" applyBorder="1" applyAlignment="1">
      <alignment horizontal="center" vertical="center" wrapText="1"/>
    </xf>
    <xf numFmtId="0" fontId="5" fillId="9" borderId="1" xfId="0" applyFont="1" applyFill="1" applyBorder="1" applyAlignment="1">
      <alignment horizontal="center" vertical="center" wrapText="1"/>
    </xf>
    <xf numFmtId="0" fontId="6" fillId="9" borderId="3" xfId="0" applyFont="1" applyFill="1" applyBorder="1" applyAlignment="1">
      <alignment horizontal="center" vertical="center" wrapText="1"/>
    </xf>
    <xf numFmtId="0" fontId="3" fillId="10" borderId="1" xfId="0" applyFont="1" applyFill="1" applyBorder="1" applyAlignment="1">
      <alignment horizontal="center" vertical="center"/>
    </xf>
    <xf numFmtId="0" fontId="12" fillId="10" borderId="1" xfId="0" applyFont="1" applyFill="1" applyBorder="1" applyAlignment="1">
      <alignment horizontal="center" vertical="center"/>
    </xf>
    <xf numFmtId="0" fontId="14" fillId="10" borderId="1" xfId="0" applyFont="1" applyFill="1" applyBorder="1" applyAlignment="1">
      <alignment horizontal="center" vertical="center" wrapText="1"/>
    </xf>
    <xf numFmtId="0" fontId="15" fillId="10" borderId="1" xfId="0" applyFont="1" applyFill="1" applyBorder="1" applyAlignment="1">
      <alignment horizontal="center" vertical="center" wrapText="1"/>
    </xf>
    <xf numFmtId="0" fontId="16" fillId="10" borderId="3" xfId="0" applyFont="1" applyFill="1" applyBorder="1" applyAlignment="1">
      <alignment horizontal="center" vertical="center" wrapText="1"/>
    </xf>
    <xf numFmtId="0" fontId="3" fillId="5" borderId="1" xfId="0" applyFont="1" applyFill="1" applyBorder="1" applyAlignment="1">
      <alignment horizontal="left" vertical="top" wrapText="1"/>
    </xf>
    <xf numFmtId="3" fontId="3" fillId="5" borderId="3" xfId="0" applyNumberFormat="1" applyFont="1" applyFill="1" applyBorder="1" applyAlignment="1"/>
    <xf numFmtId="14" fontId="9" fillId="0" borderId="1" xfId="0" applyNumberFormat="1" applyFont="1" applyFill="1" applyBorder="1" applyAlignment="1">
      <alignment horizontal="left" vertical="top" wrapText="1"/>
    </xf>
    <xf numFmtId="0" fontId="4" fillId="0" borderId="1" xfId="0" applyFont="1" applyFill="1" applyBorder="1" applyAlignment="1">
      <alignment horizontal="left" vertical="top" wrapText="1"/>
    </xf>
    <xf numFmtId="0" fontId="6" fillId="9" borderId="11" xfId="0" applyFont="1" applyFill="1" applyBorder="1" applyAlignment="1">
      <alignment horizontal="center" vertical="center"/>
    </xf>
    <xf numFmtId="0" fontId="6" fillId="9" borderId="12" xfId="0" applyFont="1" applyFill="1" applyBorder="1" applyAlignment="1">
      <alignment horizontal="center" vertical="center"/>
    </xf>
    <xf numFmtId="1" fontId="9" fillId="0" borderId="1" xfId="0" applyNumberFormat="1" applyFont="1" applyFill="1" applyBorder="1" applyAlignment="1">
      <alignment horizontal="left" vertical="top" wrapText="1"/>
    </xf>
    <xf numFmtId="0" fontId="6" fillId="0" borderId="0" xfId="0" applyFont="1"/>
    <xf numFmtId="1" fontId="4" fillId="0" borderId="1" xfId="0" applyNumberFormat="1" applyFont="1" applyFill="1" applyBorder="1" applyAlignment="1">
      <alignment horizontal="left" vertical="top" wrapText="1"/>
    </xf>
    <xf numFmtId="0" fontId="6" fillId="8" borderId="1" xfId="1" applyFont="1" applyFill="1" applyBorder="1" applyAlignment="1">
      <alignment horizontal="left" vertical="center" wrapText="1"/>
    </xf>
    <xf numFmtId="3" fontId="3" fillId="5" borderId="3" xfId="0" applyNumberFormat="1" applyFont="1" applyFill="1" applyBorder="1" applyAlignment="1">
      <alignment horizontal="center"/>
    </xf>
    <xf numFmtId="0" fontId="9" fillId="0" borderId="1" xfId="0" applyFont="1" applyFill="1" applyBorder="1" applyAlignment="1">
      <alignment horizontal="left" vertical="top" wrapText="1"/>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3" fontId="3" fillId="0" borderId="9" xfId="0" applyNumberFormat="1" applyFont="1" applyBorder="1" applyAlignment="1">
      <alignment horizontal="right" vertical="top"/>
    </xf>
    <xf numFmtId="0" fontId="8" fillId="6" borderId="1" xfId="0" applyFont="1" applyFill="1" applyBorder="1"/>
    <xf numFmtId="3" fontId="12" fillId="6" borderId="3" xfId="0" applyNumberFormat="1" applyFont="1" applyFill="1" applyBorder="1" applyAlignment="1">
      <alignment horizontal="center"/>
    </xf>
    <xf numFmtId="0" fontId="6" fillId="8" borderId="1" xfId="1" applyFont="1" applyFill="1" applyBorder="1"/>
    <xf numFmtId="0" fontId="6" fillId="8" borderId="1" xfId="1" applyFont="1" applyFill="1" applyBorder="1" applyAlignment="1">
      <alignment horizontal="left" wrapText="1"/>
    </xf>
    <xf numFmtId="0" fontId="6" fillId="8" borderId="1" xfId="1" applyFont="1" applyFill="1" applyBorder="1" applyAlignment="1">
      <alignment horizontal="left" vertical="top" wrapText="1"/>
    </xf>
    <xf numFmtId="0" fontId="6" fillId="8" borderId="1" xfId="1" applyFont="1" applyFill="1" applyBorder="1" applyAlignment="1">
      <alignment wrapText="1"/>
    </xf>
    <xf numFmtId="0" fontId="9" fillId="0" borderId="1" xfId="0" applyFont="1" applyFill="1" applyBorder="1" applyAlignment="1">
      <alignment vertical="top"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3" fillId="4" borderId="1" xfId="0" applyFont="1" applyFill="1" applyBorder="1" applyAlignment="1">
      <alignment horizontal="center" vertical="top" wrapText="1"/>
    </xf>
    <xf numFmtId="0" fontId="3" fillId="0" borderId="7" xfId="0" applyFont="1" applyBorder="1" applyAlignment="1">
      <alignment horizontal="right" vertical="top"/>
    </xf>
    <xf numFmtId="0" fontId="3" fillId="0" borderId="1" xfId="0" applyFont="1" applyBorder="1" applyAlignment="1">
      <alignment horizontal="right" vertical="top"/>
    </xf>
    <xf numFmtId="3" fontId="3" fillId="0" borderId="2" xfId="0" applyNumberFormat="1" applyFont="1" applyBorder="1" applyAlignment="1">
      <alignment horizontal="right" vertical="top"/>
    </xf>
    <xf numFmtId="3" fontId="3" fillId="0" borderId="1" xfId="0" applyNumberFormat="1" applyFont="1" applyBorder="1" applyAlignment="1">
      <alignment vertical="top"/>
    </xf>
    <xf numFmtId="3" fontId="3" fillId="0" borderId="1" xfId="0" applyNumberFormat="1" applyFont="1" applyBorder="1" applyAlignment="1">
      <alignment vertical="top" wrapText="1"/>
    </xf>
    <xf numFmtId="0" fontId="6" fillId="8" borderId="3" xfId="1" applyNumberFormat="1" applyFont="1" applyFill="1" applyBorder="1" applyAlignment="1">
      <alignment horizontal="center" vertical="center" wrapText="1"/>
    </xf>
    <xf numFmtId="0" fontId="7" fillId="0" borderId="1" xfId="0" applyFont="1" applyBorder="1" applyAlignment="1">
      <alignment horizontal="center" vertical="top" wrapText="1"/>
    </xf>
    <xf numFmtId="0" fontId="7" fillId="0" borderId="1" xfId="0" applyFont="1" applyBorder="1" applyAlignment="1">
      <alignment horizontal="left" vertical="top" wrapText="1"/>
    </xf>
    <xf numFmtId="0" fontId="6" fillId="0" borderId="1" xfId="0" applyFont="1" applyBorder="1" applyAlignment="1">
      <alignment horizontal="left" vertical="top" wrapText="1"/>
    </xf>
    <xf numFmtId="0" fontId="6" fillId="0" borderId="1" xfId="0" applyFont="1" applyBorder="1" applyAlignment="1">
      <alignment vertical="top"/>
    </xf>
    <xf numFmtId="3" fontId="3" fillId="5" borderId="3" xfId="0" applyNumberFormat="1" applyFont="1" applyFill="1" applyBorder="1" applyAlignment="1">
      <alignment wrapText="1"/>
    </xf>
    <xf numFmtId="1" fontId="6" fillId="8" borderId="1" xfId="1" applyNumberFormat="1" applyFont="1" applyFill="1" applyBorder="1" applyAlignment="1">
      <alignment horizontal="center" vertical="center" wrapText="1"/>
    </xf>
    <xf numFmtId="0" fontId="6" fillId="8" borderId="1" xfId="1" applyFont="1" applyFill="1" applyBorder="1" applyAlignment="1">
      <alignment horizontal="center" vertical="center" wrapText="1"/>
    </xf>
    <xf numFmtId="3" fontId="3" fillId="5" borderId="7" xfId="0" applyNumberFormat="1" applyFont="1" applyFill="1" applyBorder="1" applyAlignment="1">
      <alignment horizontal="right" vertical="center"/>
    </xf>
    <xf numFmtId="3" fontId="12" fillId="6" borderId="7" xfId="0" applyNumberFormat="1" applyFont="1" applyFill="1" applyBorder="1" applyAlignment="1">
      <alignment horizontal="right" vertical="center"/>
    </xf>
    <xf numFmtId="164" fontId="7" fillId="8" borderId="3" xfId="1" applyNumberFormat="1" applyFont="1" applyFill="1" applyBorder="1" applyAlignment="1">
      <alignment horizontal="center" vertical="center"/>
    </xf>
    <xf numFmtId="0" fontId="7" fillId="8" borderId="1" xfId="1" applyFont="1" applyFill="1" applyBorder="1" applyAlignment="1">
      <alignment horizontal="left" vertical="top" wrapText="1"/>
    </xf>
    <xf numFmtId="2" fontId="7" fillId="8" borderId="3" xfId="1" applyNumberFormat="1" applyFont="1" applyFill="1" applyBorder="1" applyAlignment="1">
      <alignment horizontal="center" vertical="center"/>
    </xf>
    <xf numFmtId="2" fontId="7" fillId="8" borderId="3" xfId="1" applyNumberFormat="1" applyFont="1" applyFill="1" applyBorder="1" applyAlignment="1">
      <alignment horizontal="center" vertical="center" wrapText="1"/>
    </xf>
    <xf numFmtId="3" fontId="7" fillId="0" borderId="3" xfId="0" applyNumberFormat="1" applyFont="1" applyBorder="1" applyAlignment="1">
      <alignment horizontal="left" vertical="top"/>
    </xf>
    <xf numFmtId="0" fontId="7" fillId="0" borderId="1" xfId="0" applyFont="1" applyBorder="1" applyAlignment="1">
      <alignment vertical="top" wrapText="1"/>
    </xf>
    <xf numFmtId="0" fontId="7" fillId="10" borderId="1" xfId="0" applyFont="1" applyFill="1" applyBorder="1" applyAlignment="1">
      <alignment horizontal="center" vertical="center" wrapText="1"/>
    </xf>
    <xf numFmtId="0" fontId="12" fillId="6" borderId="1" xfId="0" applyFont="1" applyFill="1" applyBorder="1" applyAlignment="1">
      <alignment horizontal="left" vertical="center" wrapText="1"/>
    </xf>
    <xf numFmtId="0" fontId="13" fillId="7" borderId="1" xfId="0" applyFont="1" applyFill="1" applyBorder="1" applyAlignment="1">
      <alignment horizontal="left" vertical="center" wrapText="1"/>
    </xf>
    <xf numFmtId="3" fontId="12" fillId="6" borderId="1" xfId="0" applyNumberFormat="1" applyFont="1" applyFill="1" applyBorder="1" applyAlignment="1">
      <alignment horizontal="right" vertical="center"/>
    </xf>
    <xf numFmtId="3" fontId="12" fillId="6" borderId="1" xfId="0" applyNumberFormat="1" applyFont="1" applyFill="1" applyBorder="1" applyAlignment="1">
      <alignment wrapText="1"/>
    </xf>
    <xf numFmtId="164" fontId="6" fillId="8" borderId="1" xfId="1" applyNumberFormat="1" applyFont="1" applyFill="1" applyBorder="1" applyAlignment="1">
      <alignment horizontal="center" vertical="center"/>
    </xf>
    <xf numFmtId="3" fontId="2" fillId="8" borderId="1" xfId="1" applyNumberFormat="1" applyFont="1" applyFill="1" applyBorder="1" applyAlignment="1">
      <alignment wrapText="1"/>
    </xf>
    <xf numFmtId="0" fontId="3" fillId="11" borderId="1" xfId="0" applyFont="1" applyFill="1" applyBorder="1" applyAlignment="1">
      <alignment horizontal="left" vertical="center" wrapText="1"/>
    </xf>
    <xf numFmtId="0" fontId="0" fillId="5" borderId="1" xfId="0" applyFill="1" applyBorder="1" applyAlignment="1">
      <alignment horizontal="left" vertical="center" wrapText="1"/>
    </xf>
    <xf numFmtId="3" fontId="3" fillId="5" borderId="1" xfId="0" applyNumberFormat="1" applyFont="1" applyFill="1" applyBorder="1" applyAlignment="1">
      <alignment horizontal="right" vertical="center"/>
    </xf>
    <xf numFmtId="0" fontId="3" fillId="5" borderId="1" xfId="0" applyFont="1" applyFill="1" applyBorder="1" applyAlignment="1">
      <alignment wrapText="1"/>
    </xf>
    <xf numFmtId="3" fontId="7" fillId="0" borderId="1" xfId="0" applyNumberFormat="1" applyFont="1" applyBorder="1" applyAlignment="1">
      <alignment horizontal="right" vertical="top"/>
    </xf>
    <xf numFmtId="3" fontId="2" fillId="0" borderId="1" xfId="0" applyNumberFormat="1" applyFont="1" applyBorder="1" applyAlignment="1">
      <alignment horizontal="right" vertical="top"/>
    </xf>
    <xf numFmtId="3" fontId="3" fillId="5" borderId="1" xfId="0" applyNumberFormat="1" applyFont="1" applyFill="1" applyBorder="1" applyAlignment="1">
      <alignment horizontal="left" vertical="top"/>
    </xf>
    <xf numFmtId="0" fontId="2" fillId="0" borderId="1" xfId="0" applyFont="1" applyBorder="1" applyAlignment="1">
      <alignment horizontal="left" vertical="top"/>
    </xf>
    <xf numFmtId="3" fontId="4" fillId="4" borderId="1" xfId="0" applyNumberFormat="1" applyFont="1" applyFill="1" applyBorder="1" applyAlignment="1">
      <alignment horizontal="right" vertical="top"/>
    </xf>
    <xf numFmtId="3" fontId="3" fillId="4" borderId="1" xfId="0" applyNumberFormat="1" applyFont="1" applyFill="1" applyBorder="1" applyAlignment="1">
      <alignment horizontal="right" vertical="top"/>
    </xf>
    <xf numFmtId="3" fontId="12" fillId="6" borderId="1" xfId="0" applyNumberFormat="1" applyFont="1" applyFill="1" applyBorder="1" applyAlignment="1">
      <alignment horizontal="left" vertical="top" wrapText="1"/>
    </xf>
    <xf numFmtId="164" fontId="6" fillId="8" borderId="1" xfId="1" applyNumberFormat="1" applyFont="1" applyFill="1" applyBorder="1" applyAlignment="1">
      <alignment horizontal="center" vertical="center" wrapText="1"/>
    </xf>
    <xf numFmtId="3" fontId="6" fillId="8" borderId="1" xfId="1" applyNumberFormat="1" applyFont="1" applyFill="1" applyBorder="1" applyAlignment="1">
      <alignment horizontal="left" vertical="top" wrapText="1"/>
    </xf>
    <xf numFmtId="164" fontId="7" fillId="8" borderId="1" xfId="1" applyNumberFormat="1" applyFont="1" applyFill="1" applyBorder="1" applyAlignment="1">
      <alignment horizontal="center" vertical="center" wrapText="1"/>
    </xf>
    <xf numFmtId="0" fontId="6" fillId="5" borderId="1" xfId="0" applyFont="1" applyFill="1" applyBorder="1" applyAlignment="1">
      <alignment horizontal="left" vertical="center" wrapText="1"/>
    </xf>
    <xf numFmtId="3" fontId="3" fillId="0" borderId="1" xfId="0" applyNumberFormat="1" applyFont="1" applyBorder="1" applyAlignment="1">
      <alignment horizontal="right" vertical="top" wrapText="1"/>
    </xf>
    <xf numFmtId="0" fontId="6" fillId="5" borderId="1" xfId="0" applyFont="1" applyFill="1" applyBorder="1" applyAlignment="1">
      <alignment horizontal="left" vertical="center"/>
    </xf>
    <xf numFmtId="0" fontId="0" fillId="5" borderId="1" xfId="0" applyFill="1" applyBorder="1" applyAlignment="1">
      <alignment vertical="center"/>
    </xf>
    <xf numFmtId="0" fontId="12" fillId="6" borderId="1" xfId="0" applyFont="1" applyFill="1" applyBorder="1" applyAlignment="1">
      <alignment horizontal="left" vertical="center"/>
    </xf>
    <xf numFmtId="0" fontId="0" fillId="7" borderId="1" xfId="0" applyFill="1" applyBorder="1" applyAlignment="1">
      <alignment vertical="center"/>
    </xf>
    <xf numFmtId="3" fontId="2" fillId="8" borderId="1" xfId="1" applyNumberFormat="1" applyFont="1" applyFill="1" applyBorder="1" applyAlignment="1">
      <alignment horizontal="left" vertical="top" wrapText="1"/>
    </xf>
    <xf numFmtId="0" fontId="5" fillId="8" borderId="1" xfId="1" applyFont="1" applyFill="1" applyBorder="1" applyAlignment="1">
      <alignment horizontal="center" vertical="center" wrapText="1"/>
    </xf>
    <xf numFmtId="0" fontId="2" fillId="8" borderId="1" xfId="1" applyFont="1" applyFill="1" applyBorder="1" applyAlignment="1">
      <alignment horizontal="left" vertical="top" wrapText="1"/>
    </xf>
    <xf numFmtId="0" fontId="6" fillId="9" borderId="2" xfId="0" applyFont="1" applyFill="1" applyBorder="1" applyAlignment="1">
      <alignment horizontal="center" vertical="center" wrapText="1"/>
    </xf>
    <xf numFmtId="0" fontId="3" fillId="9" borderId="13" xfId="0" applyFont="1" applyFill="1" applyBorder="1" applyAlignment="1">
      <alignment horizontal="center" vertical="center" wrapText="1"/>
    </xf>
    <xf numFmtId="0" fontId="6" fillId="8" borderId="3" xfId="1" applyFont="1" applyFill="1" applyBorder="1" applyAlignment="1">
      <alignment horizontal="center" vertical="center" wrapText="1"/>
    </xf>
    <xf numFmtId="3" fontId="16" fillId="10" borderId="2" xfId="0" applyNumberFormat="1" applyFont="1" applyFill="1" applyBorder="1" applyAlignment="1">
      <alignment horizontal="right" vertical="center"/>
    </xf>
    <xf numFmtId="3" fontId="12" fillId="6" borderId="2" xfId="0" applyNumberFormat="1" applyFont="1" applyFill="1" applyBorder="1" applyAlignment="1">
      <alignment horizontal="right" vertical="center"/>
    </xf>
    <xf numFmtId="164" fontId="6" fillId="8" borderId="2" xfId="1" applyNumberFormat="1" applyFont="1" applyFill="1" applyBorder="1" applyAlignment="1">
      <alignment horizontal="center" vertical="center"/>
    </xf>
    <xf numFmtId="1" fontId="6" fillId="8" borderId="2" xfId="1" applyNumberFormat="1" applyFont="1" applyFill="1" applyBorder="1" applyAlignment="1">
      <alignment horizontal="center" vertical="center" wrapText="1"/>
    </xf>
    <xf numFmtId="0" fontId="6" fillId="8" borderId="2" xfId="1" applyFont="1" applyFill="1" applyBorder="1" applyAlignment="1">
      <alignment horizontal="center" vertical="center" wrapText="1"/>
    </xf>
    <xf numFmtId="3" fontId="3" fillId="5" borderId="2" xfId="0" applyNumberFormat="1" applyFont="1" applyFill="1" applyBorder="1" applyAlignment="1">
      <alignment horizontal="right" vertical="center"/>
    </xf>
    <xf numFmtId="3" fontId="5" fillId="0" borderId="2" xfId="0" applyNumberFormat="1" applyFont="1" applyBorder="1" applyAlignment="1">
      <alignment horizontal="right" vertical="top"/>
    </xf>
    <xf numFmtId="3" fontId="6" fillId="8" borderId="2" xfId="1" applyNumberFormat="1" applyFont="1" applyFill="1" applyBorder="1" applyAlignment="1">
      <alignment horizontal="right" vertical="center"/>
    </xf>
    <xf numFmtId="164" fontId="7" fillId="8" borderId="2" xfId="1" applyNumberFormat="1" applyFont="1" applyFill="1" applyBorder="1" applyAlignment="1">
      <alignment horizontal="center" vertical="center" wrapText="1"/>
    </xf>
    <xf numFmtId="2" fontId="7" fillId="8" borderId="2" xfId="1" applyNumberFormat="1" applyFont="1" applyFill="1" applyBorder="1" applyAlignment="1">
      <alignment horizontal="center" vertical="center"/>
    </xf>
    <xf numFmtId="2" fontId="7" fillId="8" borderId="2" xfId="1" applyNumberFormat="1" applyFont="1" applyFill="1" applyBorder="1" applyAlignment="1">
      <alignment horizontal="center" vertical="center" wrapText="1"/>
    </xf>
    <xf numFmtId="0" fontId="6" fillId="8" borderId="2" xfId="1" applyFont="1" applyFill="1" applyBorder="1" applyAlignment="1">
      <alignment horizontal="left" vertical="center" wrapText="1"/>
    </xf>
    <xf numFmtId="0" fontId="7" fillId="8" borderId="2" xfId="1" applyFont="1" applyFill="1" applyBorder="1" applyAlignment="1">
      <alignment horizontal="center" vertical="center" wrapText="1"/>
    </xf>
    <xf numFmtId="3" fontId="16" fillId="10" borderId="4" xfId="0" applyNumberFormat="1" applyFont="1" applyFill="1" applyBorder="1" applyAlignment="1">
      <alignment horizontal="right" vertical="center"/>
    </xf>
    <xf numFmtId="3" fontId="16" fillId="10" borderId="5" xfId="0" applyNumberFormat="1" applyFont="1" applyFill="1" applyBorder="1" applyAlignment="1">
      <alignment horizontal="right" vertical="center"/>
    </xf>
    <xf numFmtId="3" fontId="16" fillId="10" borderId="6" xfId="0" applyNumberFormat="1" applyFont="1" applyFill="1" applyBorder="1" applyAlignment="1">
      <alignment horizontal="right" vertical="center"/>
    </xf>
    <xf numFmtId="3" fontId="12" fillId="6" borderId="8" xfId="0" applyNumberFormat="1" applyFont="1" applyFill="1" applyBorder="1" applyAlignment="1">
      <alignment horizontal="right" vertical="center"/>
    </xf>
    <xf numFmtId="164" fontId="6" fillId="8" borderId="7" xfId="1" applyNumberFormat="1" applyFont="1" applyFill="1" applyBorder="1" applyAlignment="1">
      <alignment horizontal="center" vertical="center"/>
    </xf>
    <xf numFmtId="3" fontId="2" fillId="8" borderId="8" xfId="1" applyNumberFormat="1" applyFont="1" applyFill="1" applyBorder="1" applyAlignment="1">
      <alignment horizontal="right" vertical="center"/>
    </xf>
    <xf numFmtId="1" fontId="6" fillId="8" borderId="7" xfId="1" applyNumberFormat="1" applyFont="1" applyFill="1" applyBorder="1" applyAlignment="1">
      <alignment horizontal="center" vertical="center" wrapText="1"/>
    </xf>
    <xf numFmtId="0" fontId="2" fillId="8" borderId="7" xfId="1" applyFont="1" applyFill="1" applyBorder="1" applyAlignment="1">
      <alignment horizontal="left" wrapText="1"/>
    </xf>
    <xf numFmtId="0" fontId="2" fillId="8" borderId="8" xfId="1" applyFont="1" applyFill="1" applyBorder="1" applyAlignment="1">
      <alignment horizontal="left" wrapText="1"/>
    </xf>
    <xf numFmtId="3" fontId="3" fillId="5" borderId="8" xfId="0" applyNumberFormat="1" applyFont="1" applyFill="1" applyBorder="1" applyAlignment="1">
      <alignment horizontal="right" vertical="center"/>
    </xf>
    <xf numFmtId="3" fontId="7" fillId="0" borderId="7" xfId="0" applyNumberFormat="1" applyFont="1" applyBorder="1" applyAlignment="1">
      <alignment horizontal="right" vertical="top"/>
    </xf>
    <xf numFmtId="3" fontId="7" fillId="0" borderId="8" xfId="0" applyNumberFormat="1" applyFont="1" applyBorder="1" applyAlignment="1">
      <alignment horizontal="right" vertical="top"/>
    </xf>
    <xf numFmtId="3" fontId="4" fillId="4" borderId="7" xfId="0" applyNumberFormat="1" applyFont="1" applyFill="1" applyBorder="1" applyAlignment="1">
      <alignment horizontal="right" vertical="top"/>
    </xf>
    <xf numFmtId="164" fontId="6" fillId="8" borderId="7" xfId="1" applyNumberFormat="1" applyFont="1" applyFill="1" applyBorder="1" applyAlignment="1">
      <alignment horizontal="center" vertical="center" wrapText="1"/>
    </xf>
    <xf numFmtId="3" fontId="6" fillId="8" borderId="8" xfId="1" applyNumberFormat="1" applyFont="1" applyFill="1" applyBorder="1" applyAlignment="1">
      <alignment horizontal="right" vertical="center"/>
    </xf>
    <xf numFmtId="164" fontId="7" fillId="8" borderId="7" xfId="1" applyNumberFormat="1" applyFont="1" applyFill="1" applyBorder="1" applyAlignment="1">
      <alignment horizontal="center" vertical="center" wrapText="1"/>
    </xf>
    <xf numFmtId="0" fontId="7" fillId="8" borderId="8" xfId="1" applyFont="1" applyFill="1" applyBorder="1" applyAlignment="1">
      <alignment horizontal="right" vertical="center" wrapText="1"/>
    </xf>
    <xf numFmtId="0" fontId="6" fillId="8" borderId="8" xfId="1" applyFont="1" applyFill="1" applyBorder="1" applyAlignment="1">
      <alignment horizontal="right" vertical="center" wrapText="1"/>
    </xf>
    <xf numFmtId="0" fontId="6" fillId="8" borderId="7" xfId="1" applyFont="1" applyFill="1" applyBorder="1" applyAlignment="1">
      <alignment horizontal="left" vertical="center" wrapText="1"/>
    </xf>
    <xf numFmtId="0" fontId="5" fillId="8" borderId="7" xfId="1" applyFont="1" applyFill="1" applyBorder="1" applyAlignment="1">
      <alignment horizontal="center" vertical="center" wrapText="1"/>
    </xf>
    <xf numFmtId="0" fontId="2" fillId="8" borderId="8" xfId="1" applyFont="1" applyFill="1" applyBorder="1" applyAlignment="1">
      <alignment horizontal="right" vertical="center" wrapText="1"/>
    </xf>
  </cellXfs>
  <cellStyles count="2">
    <cellStyle name="20% – rõhk1" xfId="1" builtinId="30"/>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tabSelected="1" topLeftCell="B1" zoomScale="80" zoomScaleNormal="80" workbookViewId="0">
      <selection activeCell="L4" sqref="L4"/>
    </sheetView>
  </sheetViews>
  <sheetFormatPr defaultRowHeight="15.75" outlineLevelRow="2" x14ac:dyDescent="0.25"/>
  <cols>
    <col min="1" max="1" width="3.28515625" style="1" bestFit="1" customWidth="1"/>
    <col min="2" max="2" width="35.5703125" style="1" customWidth="1"/>
    <col min="3" max="3" width="31.140625" style="3" customWidth="1"/>
    <col min="4" max="4" width="6" style="1" customWidth="1"/>
    <col min="5" max="5" width="6.5703125" style="1" hidden="1" customWidth="1"/>
    <col min="6" max="6" width="6.7109375" style="1" hidden="1" customWidth="1"/>
    <col min="7" max="7" width="11.7109375" style="2" customWidth="1"/>
    <col min="8" max="8" width="12.140625" style="1" customWidth="1"/>
    <col min="9" max="9" width="10.85546875" style="1" customWidth="1"/>
    <col min="10" max="10" width="11.7109375" style="1" customWidth="1"/>
    <col min="11" max="12" width="12.85546875" style="1" customWidth="1"/>
    <col min="13" max="13" width="12.5703125" style="1" customWidth="1"/>
    <col min="14" max="14" width="12.5703125" style="14" customWidth="1"/>
    <col min="15" max="15" width="23.140625" style="1" customWidth="1"/>
    <col min="16" max="16384" width="9.140625" style="1"/>
  </cols>
  <sheetData>
    <row r="1" spans="1:15" ht="16.5" customHeight="1" x14ac:dyDescent="0.25">
      <c r="D1" s="57" t="s">
        <v>67</v>
      </c>
    </row>
    <row r="2" spans="1:15" ht="16.5" thickBot="1" x14ac:dyDescent="0.3"/>
    <row r="3" spans="1:15" ht="61.5" customHeight="1" thickBot="1" x14ac:dyDescent="0.3">
      <c r="A3" s="41" t="s">
        <v>16</v>
      </c>
      <c r="B3" s="41" t="s">
        <v>15</v>
      </c>
      <c r="C3" s="42" t="s">
        <v>14</v>
      </c>
      <c r="D3" s="42" t="s">
        <v>13</v>
      </c>
      <c r="E3" s="43" t="s">
        <v>12</v>
      </c>
      <c r="F3" s="43" t="s">
        <v>11</v>
      </c>
      <c r="G3" s="42" t="s">
        <v>28</v>
      </c>
      <c r="H3" s="44" t="s">
        <v>86</v>
      </c>
      <c r="I3" s="54">
        <v>2016</v>
      </c>
      <c r="J3" s="55">
        <v>2017</v>
      </c>
      <c r="K3" s="55">
        <v>2018</v>
      </c>
      <c r="L3" s="55">
        <v>2019</v>
      </c>
      <c r="M3" s="127" t="s">
        <v>10</v>
      </c>
      <c r="N3" s="126" t="s">
        <v>87</v>
      </c>
      <c r="O3" s="42" t="s">
        <v>9</v>
      </c>
    </row>
    <row r="4" spans="1:15" s="14" customFormat="1" ht="43.5" customHeight="1" x14ac:dyDescent="0.25">
      <c r="A4" s="45"/>
      <c r="B4" s="46" t="s">
        <v>37</v>
      </c>
      <c r="C4" s="47"/>
      <c r="D4" s="47"/>
      <c r="E4" s="48"/>
      <c r="F4" s="48"/>
      <c r="G4" s="47"/>
      <c r="H4" s="49"/>
      <c r="I4" s="142">
        <f>SUM(I5,I24,I44)</f>
        <v>741168</v>
      </c>
      <c r="J4" s="143">
        <f>SUM(J5,J24,J44)</f>
        <v>856000</v>
      </c>
      <c r="K4" s="143">
        <f>SUM(K5,K24,K44)</f>
        <v>1190000</v>
      </c>
      <c r="L4" s="143">
        <f>SUM(L5,L24,L44)</f>
        <v>860000</v>
      </c>
      <c r="M4" s="144">
        <f>SUM(M5,M24,M44)</f>
        <v>3647168</v>
      </c>
      <c r="N4" s="129"/>
      <c r="O4" s="96"/>
    </row>
    <row r="5" spans="1:15" s="9" customFormat="1" ht="42.75" customHeight="1" x14ac:dyDescent="0.3">
      <c r="A5" s="34"/>
      <c r="B5" s="97" t="s">
        <v>61</v>
      </c>
      <c r="C5" s="98"/>
      <c r="D5" s="98"/>
      <c r="E5" s="98"/>
      <c r="F5" s="98"/>
      <c r="G5" s="98"/>
      <c r="H5" s="66"/>
      <c r="I5" s="89">
        <f>SUM(I9,I13,I21)</f>
        <v>90000</v>
      </c>
      <c r="J5" s="99">
        <f>SUM(J9,J13,J21)</f>
        <v>331000</v>
      </c>
      <c r="K5" s="99">
        <f>SUM(K9,K13,K21)</f>
        <v>515000</v>
      </c>
      <c r="L5" s="99">
        <f>SUM(L9,L13,L21)</f>
        <v>185000</v>
      </c>
      <c r="M5" s="145">
        <f>SUM(M9,M13,M21)</f>
        <v>1121000</v>
      </c>
      <c r="N5" s="130"/>
      <c r="O5" s="100"/>
    </row>
    <row r="6" spans="1:15" ht="65.25" customHeight="1" x14ac:dyDescent="0.25">
      <c r="A6" s="35"/>
      <c r="B6" s="36"/>
      <c r="C6" s="59" t="s">
        <v>102</v>
      </c>
      <c r="D6" s="37"/>
      <c r="E6" s="37"/>
      <c r="F6" s="37"/>
      <c r="G6" s="38"/>
      <c r="H6" s="39">
        <v>29.2</v>
      </c>
      <c r="I6" s="146"/>
      <c r="J6" s="101"/>
      <c r="K6" s="101"/>
      <c r="L6" s="101"/>
      <c r="M6" s="147"/>
      <c r="N6" s="131" t="s">
        <v>94</v>
      </c>
      <c r="O6" s="102"/>
    </row>
    <row r="7" spans="1:15" s="14" customFormat="1" ht="32.25" customHeight="1" x14ac:dyDescent="0.25">
      <c r="A7" s="35"/>
      <c r="B7" s="36"/>
      <c r="C7" s="59" t="s">
        <v>19</v>
      </c>
      <c r="D7" s="37"/>
      <c r="E7" s="37"/>
      <c r="F7" s="37"/>
      <c r="G7" s="38"/>
      <c r="H7" s="40">
        <v>40</v>
      </c>
      <c r="I7" s="148"/>
      <c r="J7" s="86"/>
      <c r="K7" s="86"/>
      <c r="L7" s="86"/>
      <c r="M7" s="147"/>
      <c r="N7" s="132" t="s">
        <v>95</v>
      </c>
      <c r="O7" s="102"/>
    </row>
    <row r="8" spans="1:15" ht="51.75" customHeight="1" x14ac:dyDescent="0.25">
      <c r="A8" s="35"/>
      <c r="B8" s="36"/>
      <c r="C8" s="68" t="s">
        <v>97</v>
      </c>
      <c r="D8" s="36"/>
      <c r="E8" s="36"/>
      <c r="F8" s="36"/>
      <c r="G8" s="36"/>
      <c r="H8" s="128" t="s">
        <v>84</v>
      </c>
      <c r="I8" s="149"/>
      <c r="J8" s="36"/>
      <c r="K8" s="36"/>
      <c r="L8" s="87"/>
      <c r="M8" s="150"/>
      <c r="N8" s="133" t="s">
        <v>88</v>
      </c>
      <c r="O8" s="36"/>
    </row>
    <row r="9" spans="1:15" ht="33" customHeight="1" outlineLevel="1" x14ac:dyDescent="0.25">
      <c r="A9" s="50"/>
      <c r="B9" s="103" t="s">
        <v>18</v>
      </c>
      <c r="C9" s="104"/>
      <c r="D9" s="104"/>
      <c r="E9" s="104"/>
      <c r="F9" s="104"/>
      <c r="G9" s="104"/>
      <c r="H9" s="51"/>
      <c r="I9" s="88">
        <f>SUM(I10:I12)</f>
        <v>40000</v>
      </c>
      <c r="J9" s="105">
        <f>SUM(J10:J12)</f>
        <v>166000</v>
      </c>
      <c r="K9" s="105">
        <f t="shared" ref="K9:M9" si="0">SUM(K10:K12)</f>
        <v>270000</v>
      </c>
      <c r="L9" s="105">
        <f t="shared" si="0"/>
        <v>110000</v>
      </c>
      <c r="M9" s="151">
        <f t="shared" si="0"/>
        <v>586000</v>
      </c>
      <c r="N9" s="134"/>
      <c r="O9" s="106"/>
    </row>
    <row r="10" spans="1:15" ht="193.5" customHeight="1" outlineLevel="2" x14ac:dyDescent="0.25">
      <c r="A10" s="4"/>
      <c r="B10" s="52" t="s">
        <v>121</v>
      </c>
      <c r="C10" s="53" t="s">
        <v>27</v>
      </c>
      <c r="D10" s="11" t="s">
        <v>25</v>
      </c>
      <c r="E10" s="10"/>
      <c r="F10" s="10"/>
      <c r="G10" s="11" t="s">
        <v>36</v>
      </c>
      <c r="H10" s="16"/>
      <c r="I10" s="152">
        <v>40000</v>
      </c>
      <c r="J10" s="107">
        <v>26000</v>
      </c>
      <c r="K10" s="107">
        <v>50000</v>
      </c>
      <c r="L10" s="30"/>
      <c r="M10" s="153">
        <f>SUM(I10:L10)</f>
        <v>116000</v>
      </c>
      <c r="N10" s="77"/>
      <c r="O10" s="26" t="s">
        <v>68</v>
      </c>
    </row>
    <row r="11" spans="1:15" s="14" customFormat="1" ht="103.5" customHeight="1" outlineLevel="2" x14ac:dyDescent="0.25">
      <c r="A11" s="15"/>
      <c r="B11" s="56" t="s">
        <v>33</v>
      </c>
      <c r="C11" s="53" t="s">
        <v>69</v>
      </c>
      <c r="D11" s="11" t="s">
        <v>25</v>
      </c>
      <c r="E11" s="10"/>
      <c r="F11" s="10"/>
      <c r="G11" s="11" t="s">
        <v>29</v>
      </c>
      <c r="H11" s="16"/>
      <c r="I11" s="27"/>
      <c r="J11" s="30">
        <v>140000</v>
      </c>
      <c r="K11" s="30">
        <v>220000</v>
      </c>
      <c r="L11" s="15"/>
      <c r="M11" s="29">
        <f>SUM(I11:K11)</f>
        <v>360000</v>
      </c>
      <c r="N11" s="77"/>
      <c r="O11" s="26" t="s">
        <v>83</v>
      </c>
    </row>
    <row r="12" spans="1:15" ht="192.75" customHeight="1" outlineLevel="2" x14ac:dyDescent="0.25">
      <c r="A12" s="4"/>
      <c r="B12" s="58" t="s">
        <v>112</v>
      </c>
      <c r="C12" s="61" t="s">
        <v>113</v>
      </c>
      <c r="D12" s="11" t="s">
        <v>25</v>
      </c>
      <c r="E12" s="10"/>
      <c r="F12" s="10"/>
      <c r="G12" s="11" t="s">
        <v>30</v>
      </c>
      <c r="H12" s="17"/>
      <c r="I12" s="31"/>
      <c r="J12" s="108"/>
      <c r="K12" s="108"/>
      <c r="L12" s="107">
        <v>110000</v>
      </c>
      <c r="M12" s="153">
        <f>SUM(I12:L12)</f>
        <v>110000</v>
      </c>
      <c r="N12" s="135"/>
      <c r="O12" s="26" t="s">
        <v>17</v>
      </c>
    </row>
    <row r="13" spans="1:15" ht="33" customHeight="1" outlineLevel="1" x14ac:dyDescent="0.25">
      <c r="A13" s="50"/>
      <c r="B13" s="103" t="s">
        <v>8</v>
      </c>
      <c r="C13" s="104"/>
      <c r="D13" s="104"/>
      <c r="E13" s="104"/>
      <c r="F13" s="104"/>
      <c r="G13" s="104"/>
      <c r="H13" s="60"/>
      <c r="I13" s="88">
        <f>SUM(I14:I20)</f>
        <v>0</v>
      </c>
      <c r="J13" s="105">
        <f>SUM(J14:J20)</f>
        <v>165000</v>
      </c>
      <c r="K13" s="105">
        <f>SUM(K14:K20)</f>
        <v>185000</v>
      </c>
      <c r="L13" s="105">
        <f>SUM(L14:L20)</f>
        <v>75000</v>
      </c>
      <c r="M13" s="151">
        <f>SUM(M14:M20)</f>
        <v>425000</v>
      </c>
      <c r="N13" s="134"/>
      <c r="O13" s="109"/>
    </row>
    <row r="14" spans="1:15" ht="132" customHeight="1" outlineLevel="2" x14ac:dyDescent="0.25">
      <c r="A14" s="4"/>
      <c r="B14" s="61" t="s">
        <v>110</v>
      </c>
      <c r="C14" s="61" t="s">
        <v>111</v>
      </c>
      <c r="D14" s="82" t="s">
        <v>123</v>
      </c>
      <c r="E14" s="25"/>
      <c r="F14" s="25"/>
      <c r="G14" s="82" t="s">
        <v>29</v>
      </c>
      <c r="H14" s="94"/>
      <c r="I14" s="152"/>
      <c r="J14" s="107"/>
      <c r="K14" s="107">
        <v>75000</v>
      </c>
      <c r="L14" s="107">
        <v>75000</v>
      </c>
      <c r="M14" s="29">
        <f>SUM(I14:L14)</f>
        <v>150000</v>
      </c>
      <c r="N14" s="77"/>
      <c r="O14" s="110" t="s">
        <v>38</v>
      </c>
    </row>
    <row r="15" spans="1:15" ht="115.5" customHeight="1" outlineLevel="2" x14ac:dyDescent="0.25">
      <c r="A15" s="4"/>
      <c r="B15" s="61" t="s">
        <v>41</v>
      </c>
      <c r="C15" s="53" t="s">
        <v>40</v>
      </c>
      <c r="D15" s="11" t="s">
        <v>25</v>
      </c>
      <c r="E15" s="10"/>
      <c r="F15" s="10"/>
      <c r="G15" s="11" t="s">
        <v>29</v>
      </c>
      <c r="H15" s="16"/>
      <c r="I15" s="31"/>
      <c r="J15" s="28">
        <v>50000</v>
      </c>
      <c r="K15" s="32"/>
      <c r="L15" s="32"/>
      <c r="M15" s="29">
        <f>SUM(I15:L15)</f>
        <v>50000</v>
      </c>
      <c r="N15" s="77"/>
      <c r="O15" s="110" t="s">
        <v>24</v>
      </c>
    </row>
    <row r="16" spans="1:15" ht="66.75" customHeight="1" outlineLevel="2" x14ac:dyDescent="0.25">
      <c r="A16" s="4"/>
      <c r="B16" s="61" t="s">
        <v>42</v>
      </c>
      <c r="C16" s="53" t="s">
        <v>7</v>
      </c>
      <c r="D16" s="13" t="s">
        <v>123</v>
      </c>
      <c r="E16" s="12"/>
      <c r="F16" s="12"/>
      <c r="G16" s="11" t="s">
        <v>29</v>
      </c>
      <c r="H16" s="17"/>
      <c r="I16" s="31"/>
      <c r="J16" s="28">
        <v>60000</v>
      </c>
      <c r="K16" s="32"/>
      <c r="L16" s="32"/>
      <c r="M16" s="29">
        <f>SUM(I16:L16)</f>
        <v>60000</v>
      </c>
      <c r="N16" s="77"/>
      <c r="O16" s="110" t="s">
        <v>24</v>
      </c>
    </row>
    <row r="17" spans="1:15" ht="132.75" customHeight="1" outlineLevel="2" x14ac:dyDescent="0.25">
      <c r="A17" s="4"/>
      <c r="B17" s="61" t="s">
        <v>43</v>
      </c>
      <c r="C17" s="53" t="s">
        <v>99</v>
      </c>
      <c r="D17" s="12"/>
      <c r="E17" s="12"/>
      <c r="F17" s="12"/>
      <c r="G17" s="11" t="s">
        <v>29</v>
      </c>
      <c r="H17" s="17"/>
      <c r="I17" s="31"/>
      <c r="J17" s="32"/>
      <c r="K17" s="32"/>
      <c r="L17" s="32"/>
      <c r="M17" s="29">
        <f>SUM(I17:L17)</f>
        <v>0</v>
      </c>
      <c r="N17" s="77"/>
      <c r="O17" s="25" t="s">
        <v>122</v>
      </c>
    </row>
    <row r="18" spans="1:15" ht="144" customHeight="1" outlineLevel="2" x14ac:dyDescent="0.25">
      <c r="A18" s="4"/>
      <c r="B18" s="61" t="s">
        <v>44</v>
      </c>
      <c r="C18" s="53" t="s">
        <v>39</v>
      </c>
      <c r="D18" s="11" t="s">
        <v>25</v>
      </c>
      <c r="E18" s="10"/>
      <c r="F18" s="10"/>
      <c r="G18" s="11" t="s">
        <v>29</v>
      </c>
      <c r="H18" s="17"/>
      <c r="I18" s="31"/>
      <c r="J18" s="32"/>
      <c r="K18" s="28">
        <v>60000</v>
      </c>
      <c r="L18" s="32"/>
      <c r="M18" s="29">
        <f>SUM(I18:L18)</f>
        <v>60000</v>
      </c>
      <c r="N18" s="77"/>
      <c r="O18" s="26" t="s">
        <v>85</v>
      </c>
    </row>
    <row r="19" spans="1:15" s="14" customFormat="1" ht="131.25" customHeight="1" outlineLevel="2" x14ac:dyDescent="0.25">
      <c r="A19" s="15"/>
      <c r="B19" s="61" t="s">
        <v>90</v>
      </c>
      <c r="C19" s="61" t="s">
        <v>129</v>
      </c>
      <c r="D19" s="11" t="s">
        <v>123</v>
      </c>
      <c r="E19" s="10"/>
      <c r="F19" s="10"/>
      <c r="G19" s="11" t="s">
        <v>36</v>
      </c>
      <c r="H19" s="17"/>
      <c r="I19" s="31"/>
      <c r="J19" s="28">
        <v>55000</v>
      </c>
      <c r="K19" s="28"/>
      <c r="L19" s="32"/>
      <c r="M19" s="29">
        <v>55000</v>
      </c>
      <c r="N19" s="77"/>
      <c r="O19" s="26" t="s">
        <v>26</v>
      </c>
    </row>
    <row r="20" spans="1:15" ht="69" customHeight="1" outlineLevel="2" x14ac:dyDescent="0.25">
      <c r="A20" s="4"/>
      <c r="B20" s="61" t="s">
        <v>98</v>
      </c>
      <c r="C20" s="53" t="s">
        <v>6</v>
      </c>
      <c r="D20" s="13" t="s">
        <v>123</v>
      </c>
      <c r="E20" s="12"/>
      <c r="F20" s="12"/>
      <c r="G20" s="13" t="s">
        <v>29</v>
      </c>
      <c r="H20" s="21"/>
      <c r="I20" s="154"/>
      <c r="J20" s="111"/>
      <c r="K20" s="112">
        <v>50000</v>
      </c>
      <c r="L20" s="32"/>
      <c r="M20" s="29">
        <f>SUM(I20:L20)</f>
        <v>50000</v>
      </c>
      <c r="N20" s="77"/>
      <c r="O20" s="110" t="s">
        <v>26</v>
      </c>
    </row>
    <row r="21" spans="1:15" ht="33" customHeight="1" outlineLevel="1" x14ac:dyDescent="0.25">
      <c r="A21" s="50"/>
      <c r="B21" s="103" t="s">
        <v>5</v>
      </c>
      <c r="C21" s="104"/>
      <c r="D21" s="104"/>
      <c r="E21" s="104"/>
      <c r="F21" s="104"/>
      <c r="G21" s="104"/>
      <c r="H21" s="51"/>
      <c r="I21" s="88">
        <f>SUM(I22:I23)</f>
        <v>50000</v>
      </c>
      <c r="J21" s="105">
        <f t="shared" ref="J21:M21" si="1">SUM(J22:J23)</f>
        <v>0</v>
      </c>
      <c r="K21" s="105">
        <f t="shared" si="1"/>
        <v>60000</v>
      </c>
      <c r="L21" s="105">
        <f t="shared" si="1"/>
        <v>0</v>
      </c>
      <c r="M21" s="151">
        <f t="shared" si="1"/>
        <v>110000</v>
      </c>
      <c r="N21" s="134"/>
      <c r="O21" s="50"/>
    </row>
    <row r="22" spans="1:15" ht="68.25" customHeight="1" outlineLevel="2" x14ac:dyDescent="0.25">
      <c r="A22" s="4"/>
      <c r="B22" s="61" t="s">
        <v>100</v>
      </c>
      <c r="C22" s="53" t="s">
        <v>4</v>
      </c>
      <c r="D22" s="11" t="s">
        <v>25</v>
      </c>
      <c r="E22" s="10"/>
      <c r="F22" s="10"/>
      <c r="G22" s="13" t="s">
        <v>29</v>
      </c>
      <c r="H22" s="16"/>
      <c r="I22" s="27"/>
      <c r="J22" s="28"/>
      <c r="K22" s="28">
        <v>60000</v>
      </c>
      <c r="L22" s="28"/>
      <c r="M22" s="29">
        <f>SUM(I22:L22)</f>
        <v>60000</v>
      </c>
      <c r="N22" s="77"/>
      <c r="O22" s="26" t="s">
        <v>26</v>
      </c>
    </row>
    <row r="23" spans="1:15" ht="114.75" customHeight="1" outlineLevel="2" x14ac:dyDescent="0.25">
      <c r="A23" s="4"/>
      <c r="B23" s="71" t="s">
        <v>45</v>
      </c>
      <c r="C23" s="53" t="s">
        <v>101</v>
      </c>
      <c r="D23" s="11" t="s">
        <v>25</v>
      </c>
      <c r="E23" s="10"/>
      <c r="F23" s="10"/>
      <c r="G23" s="13" t="s">
        <v>29</v>
      </c>
      <c r="H23" s="17"/>
      <c r="I23" s="27">
        <v>50000</v>
      </c>
      <c r="J23" s="28"/>
      <c r="K23" s="28"/>
      <c r="L23" s="28"/>
      <c r="M23" s="29">
        <f>SUM(I23:L23)</f>
        <v>50000</v>
      </c>
      <c r="N23" s="77"/>
      <c r="O23" s="26" t="s">
        <v>71</v>
      </c>
    </row>
    <row r="24" spans="1:15" s="9" customFormat="1" ht="42" customHeight="1" x14ac:dyDescent="0.3">
      <c r="A24" s="65"/>
      <c r="B24" s="97" t="s">
        <v>62</v>
      </c>
      <c r="C24" s="98"/>
      <c r="D24" s="98"/>
      <c r="E24" s="98"/>
      <c r="F24" s="98"/>
      <c r="G24" s="98"/>
      <c r="H24" s="66"/>
      <c r="I24" s="89">
        <f>SUM(I31,I36,I41)</f>
        <v>301168</v>
      </c>
      <c r="J24" s="99">
        <f t="shared" ref="J24:M24" si="2">SUM(J31,J36,J41)</f>
        <v>125000</v>
      </c>
      <c r="K24" s="99">
        <f t="shared" si="2"/>
        <v>275000</v>
      </c>
      <c r="L24" s="99">
        <f t="shared" si="2"/>
        <v>275000</v>
      </c>
      <c r="M24" s="145">
        <f t="shared" si="2"/>
        <v>976168</v>
      </c>
      <c r="N24" s="130"/>
      <c r="O24" s="113"/>
    </row>
    <row r="25" spans="1:15" ht="32.25" customHeight="1" x14ac:dyDescent="0.25">
      <c r="A25" s="67"/>
      <c r="B25" s="68"/>
      <c r="C25" s="69" t="s">
        <v>3</v>
      </c>
      <c r="D25" s="70"/>
      <c r="E25" s="70"/>
      <c r="F25" s="70"/>
      <c r="G25" s="68"/>
      <c r="H25" s="40">
        <v>76</v>
      </c>
      <c r="I25" s="155"/>
      <c r="J25" s="114"/>
      <c r="K25" s="114"/>
      <c r="L25" s="114"/>
      <c r="M25" s="156"/>
      <c r="N25" s="136" t="s">
        <v>91</v>
      </c>
      <c r="O25" s="115"/>
    </row>
    <row r="26" spans="1:15" ht="68.25" customHeight="1" x14ac:dyDescent="0.25">
      <c r="A26" s="67"/>
      <c r="B26" s="68"/>
      <c r="C26" s="69" t="s">
        <v>70</v>
      </c>
      <c r="D26" s="70"/>
      <c r="E26" s="70"/>
      <c r="F26" s="70"/>
      <c r="G26" s="68"/>
      <c r="H26" s="40">
        <v>1186</v>
      </c>
      <c r="I26" s="148"/>
      <c r="J26" s="86"/>
      <c r="K26" s="86"/>
      <c r="L26" s="86"/>
      <c r="M26" s="156"/>
      <c r="N26" s="132" t="s">
        <v>92</v>
      </c>
      <c r="O26" s="115"/>
    </row>
    <row r="27" spans="1:15" ht="32.25" customHeight="1" x14ac:dyDescent="0.25">
      <c r="A27" s="67"/>
      <c r="B27" s="68"/>
      <c r="C27" s="69" t="s">
        <v>2</v>
      </c>
      <c r="D27" s="68"/>
      <c r="E27" s="68"/>
      <c r="F27" s="68"/>
      <c r="G27" s="68"/>
      <c r="H27" s="90">
        <v>4.5</v>
      </c>
      <c r="I27" s="157"/>
      <c r="J27" s="116"/>
      <c r="K27" s="116"/>
      <c r="L27" s="116"/>
      <c r="M27" s="158"/>
      <c r="N27" s="137" t="s">
        <v>93</v>
      </c>
      <c r="O27" s="69"/>
    </row>
    <row r="28" spans="1:15" s="14" customFormat="1" ht="69" customHeight="1" x14ac:dyDescent="0.25">
      <c r="A28" s="67"/>
      <c r="B28" s="68"/>
      <c r="C28" s="69" t="s">
        <v>103</v>
      </c>
      <c r="D28" s="68"/>
      <c r="E28" s="68"/>
      <c r="F28" s="68"/>
      <c r="G28" s="68"/>
      <c r="H28" s="92">
        <v>34.549999999999997</v>
      </c>
      <c r="I28" s="157"/>
      <c r="J28" s="116"/>
      <c r="K28" s="116"/>
      <c r="L28" s="116"/>
      <c r="M28" s="158"/>
      <c r="N28" s="138"/>
      <c r="O28" s="69"/>
    </row>
    <row r="29" spans="1:15" s="14" customFormat="1" ht="85.5" customHeight="1" x14ac:dyDescent="0.25">
      <c r="A29" s="67"/>
      <c r="B29" s="68"/>
      <c r="C29" s="69" t="s">
        <v>104</v>
      </c>
      <c r="D29" s="68"/>
      <c r="E29" s="68"/>
      <c r="F29" s="68"/>
      <c r="G29" s="68"/>
      <c r="H29" s="92">
        <v>29.78</v>
      </c>
      <c r="I29" s="157"/>
      <c r="J29" s="116"/>
      <c r="K29" s="116"/>
      <c r="L29" s="116"/>
      <c r="M29" s="158"/>
      <c r="N29" s="139"/>
      <c r="O29" s="69"/>
    </row>
    <row r="30" spans="1:15" ht="70.5" customHeight="1" x14ac:dyDescent="0.25">
      <c r="A30" s="67"/>
      <c r="B30" s="68"/>
      <c r="C30" s="91" t="s">
        <v>105</v>
      </c>
      <c r="D30" s="68"/>
      <c r="E30" s="68"/>
      <c r="F30" s="68"/>
      <c r="G30" s="68"/>
      <c r="H30" s="93">
        <v>71.040000000000006</v>
      </c>
      <c r="I30" s="155"/>
      <c r="J30" s="114"/>
      <c r="K30" s="114"/>
      <c r="L30" s="114"/>
      <c r="M30" s="159"/>
      <c r="N30" s="139"/>
      <c r="O30" s="69"/>
    </row>
    <row r="31" spans="1:15" ht="33" customHeight="1" outlineLevel="1" x14ac:dyDescent="0.25">
      <c r="A31" s="50"/>
      <c r="B31" s="117" t="s">
        <v>60</v>
      </c>
      <c r="C31" s="104"/>
      <c r="D31" s="104"/>
      <c r="E31" s="104"/>
      <c r="F31" s="104"/>
      <c r="G31" s="104"/>
      <c r="H31" s="51"/>
      <c r="I31" s="88">
        <f>SUM(I32:I35)</f>
        <v>170000</v>
      </c>
      <c r="J31" s="105">
        <f t="shared" ref="J31:M31" si="3">SUM(J32:J35)</f>
        <v>125000</v>
      </c>
      <c r="K31" s="105">
        <f t="shared" si="3"/>
        <v>125000</v>
      </c>
      <c r="L31" s="105">
        <f t="shared" si="3"/>
        <v>125000</v>
      </c>
      <c r="M31" s="151">
        <f t="shared" si="3"/>
        <v>545000</v>
      </c>
      <c r="N31" s="134"/>
      <c r="O31" s="50"/>
    </row>
    <row r="32" spans="1:15" s="14" customFormat="1" ht="94.5" outlineLevel="1" x14ac:dyDescent="0.25">
      <c r="A32" s="22"/>
      <c r="B32" s="33" t="s">
        <v>107</v>
      </c>
      <c r="C32" s="10" t="s">
        <v>72</v>
      </c>
      <c r="D32" s="72" t="s">
        <v>123</v>
      </c>
      <c r="E32" s="6"/>
      <c r="F32" s="6"/>
      <c r="G32" s="11" t="s">
        <v>31</v>
      </c>
      <c r="H32" s="18"/>
      <c r="I32" s="27">
        <v>70000</v>
      </c>
      <c r="J32" s="28">
        <v>25000</v>
      </c>
      <c r="K32" s="28">
        <v>25000</v>
      </c>
      <c r="L32" s="28">
        <v>25000</v>
      </c>
      <c r="M32" s="29">
        <f>SUM(I32:L32)</f>
        <v>145000</v>
      </c>
      <c r="N32" s="77"/>
      <c r="O32" s="110" t="s">
        <v>23</v>
      </c>
    </row>
    <row r="33" spans="1:15" ht="68.25" customHeight="1" outlineLevel="2" x14ac:dyDescent="0.25">
      <c r="A33" s="4"/>
      <c r="B33" s="71" t="s">
        <v>46</v>
      </c>
      <c r="C33" s="10" t="s">
        <v>47</v>
      </c>
      <c r="D33" s="95"/>
      <c r="E33" s="6"/>
      <c r="F33" s="6"/>
      <c r="G33" s="11" t="s">
        <v>31</v>
      </c>
      <c r="H33" s="18"/>
      <c r="I33" s="27"/>
      <c r="J33" s="28"/>
      <c r="K33" s="28"/>
      <c r="L33" s="28"/>
      <c r="M33" s="29">
        <f>SUM(I33:L33)</f>
        <v>0</v>
      </c>
      <c r="N33" s="77"/>
      <c r="O33" s="26" t="s">
        <v>73</v>
      </c>
    </row>
    <row r="34" spans="1:15" ht="63" outlineLevel="2" x14ac:dyDescent="0.25">
      <c r="A34" s="4"/>
      <c r="B34" s="71" t="s">
        <v>82</v>
      </c>
      <c r="C34" s="10" t="s">
        <v>1</v>
      </c>
      <c r="D34" s="11"/>
      <c r="E34" s="5"/>
      <c r="F34" s="5"/>
      <c r="G34" s="11" t="s">
        <v>31</v>
      </c>
      <c r="H34" s="19"/>
      <c r="I34" s="27"/>
      <c r="J34" s="28"/>
      <c r="K34" s="28"/>
      <c r="L34" s="118"/>
      <c r="M34" s="29">
        <f>SUM(I34:L34)</f>
        <v>0</v>
      </c>
      <c r="N34" s="77"/>
      <c r="O34" s="26" t="s">
        <v>73</v>
      </c>
    </row>
    <row r="35" spans="1:15" ht="209.25" customHeight="1" outlineLevel="2" x14ac:dyDescent="0.25">
      <c r="A35" s="4"/>
      <c r="B35" s="71" t="s">
        <v>48</v>
      </c>
      <c r="C35" s="10" t="s">
        <v>106</v>
      </c>
      <c r="D35" s="74" t="s">
        <v>25</v>
      </c>
      <c r="E35" s="8"/>
      <c r="F35" s="8"/>
      <c r="G35" s="13" t="s">
        <v>36</v>
      </c>
      <c r="H35" s="20"/>
      <c r="I35" s="27">
        <v>100000</v>
      </c>
      <c r="J35" s="28">
        <v>100000</v>
      </c>
      <c r="K35" s="28">
        <v>100000</v>
      </c>
      <c r="L35" s="118">
        <v>100000</v>
      </c>
      <c r="M35" s="29">
        <f>SUM(I35:L35)</f>
        <v>400000</v>
      </c>
      <c r="N35" s="77"/>
      <c r="O35" s="26" t="s">
        <v>73</v>
      </c>
    </row>
    <row r="36" spans="1:15" ht="31.5" customHeight="1" outlineLevel="2" x14ac:dyDescent="0.25">
      <c r="A36" s="50"/>
      <c r="B36" s="119" t="s">
        <v>51</v>
      </c>
      <c r="C36" s="120"/>
      <c r="D36" s="120"/>
      <c r="E36" s="120"/>
      <c r="F36" s="120"/>
      <c r="G36" s="120"/>
      <c r="H36" s="51"/>
      <c r="I36" s="88">
        <f>SUM(I37:I38,I39,I40)</f>
        <v>131168</v>
      </c>
      <c r="J36" s="105">
        <f>SUM(J37:J38,J39,J40)</f>
        <v>0</v>
      </c>
      <c r="K36" s="105">
        <f>SUM(K37:K38,K39,K40)</f>
        <v>150000</v>
      </c>
      <c r="L36" s="105">
        <f>SUM(L37:L38,L39,L40)</f>
        <v>150000</v>
      </c>
      <c r="M36" s="151">
        <f>SUM(M37:M38,M39,M40)</f>
        <v>431168</v>
      </c>
      <c r="N36" s="134"/>
      <c r="O36" s="50"/>
    </row>
    <row r="37" spans="1:15" ht="195.75" customHeight="1" x14ac:dyDescent="0.25">
      <c r="A37" s="4"/>
      <c r="B37" s="33" t="s">
        <v>49</v>
      </c>
      <c r="C37" s="10" t="s">
        <v>50</v>
      </c>
      <c r="D37" s="72" t="s">
        <v>25</v>
      </c>
      <c r="E37" s="72"/>
      <c r="F37" s="72"/>
      <c r="G37" s="11" t="s">
        <v>30</v>
      </c>
      <c r="H37" s="18"/>
      <c r="I37" s="27">
        <v>50000</v>
      </c>
      <c r="J37" s="28"/>
      <c r="K37" s="28"/>
      <c r="L37" s="28"/>
      <c r="M37" s="29">
        <f>SUM(I37:L37)</f>
        <v>50000</v>
      </c>
      <c r="N37" s="77"/>
      <c r="O37" s="26" t="s">
        <v>74</v>
      </c>
    </row>
    <row r="38" spans="1:15" ht="162" customHeight="1" x14ac:dyDescent="0.25">
      <c r="A38" s="4"/>
      <c r="B38" s="33" t="s">
        <v>32</v>
      </c>
      <c r="C38" s="10" t="s">
        <v>108</v>
      </c>
      <c r="D38" s="73" t="s">
        <v>25</v>
      </c>
      <c r="E38" s="73"/>
      <c r="F38" s="73"/>
      <c r="G38" s="11" t="s">
        <v>31</v>
      </c>
      <c r="H38" s="19"/>
      <c r="I38" s="27">
        <v>81168</v>
      </c>
      <c r="J38" s="28"/>
      <c r="K38" s="28"/>
      <c r="L38" s="118"/>
      <c r="M38" s="29">
        <f>SUM(I38:L38)</f>
        <v>81168</v>
      </c>
      <c r="N38" s="77"/>
      <c r="O38" s="26" t="s">
        <v>35</v>
      </c>
    </row>
    <row r="39" spans="1:15" ht="150" customHeight="1" x14ac:dyDescent="0.25">
      <c r="A39" s="4"/>
      <c r="B39" s="33" t="s">
        <v>89</v>
      </c>
      <c r="C39" s="10" t="s">
        <v>52</v>
      </c>
      <c r="D39" s="74"/>
      <c r="E39" s="74"/>
      <c r="F39" s="74"/>
      <c r="G39" s="13" t="s">
        <v>29</v>
      </c>
      <c r="H39" s="20"/>
      <c r="I39" s="75"/>
      <c r="J39" s="76"/>
      <c r="K39" s="28"/>
      <c r="L39" s="118"/>
      <c r="M39" s="29">
        <f>SUM(I39:L39)</f>
        <v>0</v>
      </c>
      <c r="N39" s="77"/>
      <c r="O39" s="26" t="s">
        <v>24</v>
      </c>
    </row>
    <row r="40" spans="1:15" ht="67.5" customHeight="1" x14ac:dyDescent="0.25">
      <c r="A40" s="4"/>
      <c r="B40" s="71" t="s">
        <v>109</v>
      </c>
      <c r="C40" s="10" t="s">
        <v>53</v>
      </c>
      <c r="D40" s="74" t="s">
        <v>25</v>
      </c>
      <c r="E40" s="74"/>
      <c r="F40" s="74"/>
      <c r="G40" s="13" t="s">
        <v>29</v>
      </c>
      <c r="H40" s="20"/>
      <c r="I40" s="75"/>
      <c r="J40" s="76"/>
      <c r="K40" s="28">
        <v>150000</v>
      </c>
      <c r="L40" s="118">
        <v>150000</v>
      </c>
      <c r="M40" s="29">
        <f>SUM(I40:L40)</f>
        <v>300000</v>
      </c>
      <c r="N40" s="77"/>
      <c r="O40" s="110" t="s">
        <v>26</v>
      </c>
    </row>
    <row r="41" spans="1:15" ht="32.25" customHeight="1" x14ac:dyDescent="0.25">
      <c r="A41" s="7"/>
      <c r="B41" s="117" t="s">
        <v>57</v>
      </c>
      <c r="C41" s="104"/>
      <c r="D41" s="104"/>
      <c r="E41" s="104"/>
      <c r="F41" s="104"/>
      <c r="G41" s="104"/>
      <c r="H41" s="85"/>
      <c r="I41" s="88">
        <f>SUM(I42:I43,I55,I60)</f>
        <v>0</v>
      </c>
      <c r="J41" s="105">
        <f>SUM(J42:J43,J55,J60)</f>
        <v>0</v>
      </c>
      <c r="K41" s="105">
        <f>SUM(K42:K43,K55,K60)</f>
        <v>0</v>
      </c>
      <c r="L41" s="105">
        <f>SUM(L42:L43,L55,L60)</f>
        <v>0</v>
      </c>
      <c r="M41" s="151">
        <f>SUM(M42:M43,M55,M60)</f>
        <v>0</v>
      </c>
      <c r="N41" s="134"/>
      <c r="O41" s="50"/>
    </row>
    <row r="42" spans="1:15" s="14" customFormat="1" ht="162.75" customHeight="1" x14ac:dyDescent="0.25">
      <c r="A42" s="23"/>
      <c r="B42" s="10" t="s">
        <v>34</v>
      </c>
      <c r="C42" s="10" t="s">
        <v>54</v>
      </c>
      <c r="D42" s="78"/>
      <c r="E42" s="78"/>
      <c r="F42" s="78"/>
      <c r="G42" s="79" t="s">
        <v>56</v>
      </c>
      <c r="H42" s="18"/>
      <c r="I42" s="27"/>
      <c r="J42" s="28"/>
      <c r="K42" s="28"/>
      <c r="L42" s="28"/>
      <c r="M42" s="29">
        <f>SUM(I42:L42)</f>
        <v>0</v>
      </c>
      <c r="N42" s="77"/>
      <c r="O42" s="26" t="s">
        <v>35</v>
      </c>
    </row>
    <row r="43" spans="1:15" ht="132.75" customHeight="1" x14ac:dyDescent="0.25">
      <c r="A43" s="4"/>
      <c r="B43" s="33" t="s">
        <v>55</v>
      </c>
      <c r="C43" s="10" t="s">
        <v>114</v>
      </c>
      <c r="D43" s="72"/>
      <c r="E43" s="72"/>
      <c r="F43" s="72"/>
      <c r="G43" s="11" t="s">
        <v>75</v>
      </c>
      <c r="H43" s="18"/>
      <c r="I43" s="27"/>
      <c r="J43" s="28"/>
      <c r="K43" s="28"/>
      <c r="L43" s="28"/>
      <c r="M43" s="29">
        <f>SUM(I43:L43)</f>
        <v>0</v>
      </c>
      <c r="N43" s="77"/>
      <c r="O43" s="26" t="s">
        <v>35</v>
      </c>
    </row>
    <row r="44" spans="1:15" s="9" customFormat="1" ht="42" customHeight="1" x14ac:dyDescent="0.3">
      <c r="A44" s="65"/>
      <c r="B44" s="121" t="s">
        <v>58</v>
      </c>
      <c r="C44" s="122"/>
      <c r="D44" s="122"/>
      <c r="E44" s="122"/>
      <c r="F44" s="122"/>
      <c r="G44" s="122"/>
      <c r="H44" s="66"/>
      <c r="I44" s="89">
        <f>SUM(I51,I47)</f>
        <v>350000</v>
      </c>
      <c r="J44" s="99">
        <f>SUM(J51,J47)</f>
        <v>400000</v>
      </c>
      <c r="K44" s="99">
        <f>SUM(K51,K47)</f>
        <v>400000</v>
      </c>
      <c r="L44" s="99">
        <f>SUM(L51,L47)</f>
        <v>400000</v>
      </c>
      <c r="M44" s="145">
        <f>SUM(M51,M47)</f>
        <v>1550000</v>
      </c>
      <c r="N44" s="130"/>
      <c r="O44" s="113"/>
    </row>
    <row r="45" spans="1:15" ht="104.25" customHeight="1" x14ac:dyDescent="0.25">
      <c r="A45" s="35"/>
      <c r="B45" s="36"/>
      <c r="C45" s="69" t="s">
        <v>96</v>
      </c>
      <c r="D45" s="69"/>
      <c r="E45" s="69"/>
      <c r="F45" s="69"/>
      <c r="G45" s="69"/>
      <c r="H45" s="40">
        <v>3</v>
      </c>
      <c r="I45" s="160"/>
      <c r="J45" s="59"/>
      <c r="K45" s="59"/>
      <c r="L45" s="59"/>
      <c r="M45" s="147"/>
      <c r="N45" s="140" t="s">
        <v>81</v>
      </c>
      <c r="O45" s="123"/>
    </row>
    <row r="46" spans="1:15" ht="84" customHeight="1" x14ac:dyDescent="0.25">
      <c r="A46" s="35"/>
      <c r="B46" s="36"/>
      <c r="C46" s="69" t="s">
        <v>20</v>
      </c>
      <c r="D46" s="69"/>
      <c r="E46" s="69"/>
      <c r="F46" s="69"/>
      <c r="G46" s="69"/>
      <c r="H46" s="80" t="s">
        <v>21</v>
      </c>
      <c r="I46" s="161"/>
      <c r="J46" s="124"/>
      <c r="K46" s="124"/>
      <c r="L46" s="124"/>
      <c r="M46" s="162"/>
      <c r="N46" s="141" t="s">
        <v>124</v>
      </c>
      <c r="O46" s="125"/>
    </row>
    <row r="47" spans="1:15" ht="33" customHeight="1" x14ac:dyDescent="0.25">
      <c r="A47" s="50"/>
      <c r="B47" s="117" t="s">
        <v>63</v>
      </c>
      <c r="C47" s="104"/>
      <c r="D47" s="104"/>
      <c r="E47" s="104"/>
      <c r="F47" s="104"/>
      <c r="G47" s="104"/>
      <c r="H47" s="51"/>
      <c r="I47" s="88">
        <f>SUM(I48:I50,I55,I60)</f>
        <v>200000</v>
      </c>
      <c r="J47" s="105">
        <f>SUM(J48:J50,J55,J60)</f>
        <v>250000</v>
      </c>
      <c r="K47" s="105">
        <f>SUM(K48:K50,K55,K60)</f>
        <v>250000</v>
      </c>
      <c r="L47" s="105">
        <f>SUM(L48:L50,L55,L60)</f>
        <v>250000</v>
      </c>
      <c r="M47" s="151">
        <f>SUM(M48:M50,M55,M60)</f>
        <v>950000</v>
      </c>
      <c r="N47" s="134"/>
      <c r="O47" s="50"/>
    </row>
    <row r="48" spans="1:15" ht="228" customHeight="1" x14ac:dyDescent="0.25">
      <c r="A48" s="4"/>
      <c r="B48" s="33" t="s">
        <v>115</v>
      </c>
      <c r="C48" s="10" t="s">
        <v>120</v>
      </c>
      <c r="D48" s="72" t="s">
        <v>125</v>
      </c>
      <c r="E48" s="72"/>
      <c r="F48" s="72"/>
      <c r="G48" s="11" t="s">
        <v>76</v>
      </c>
      <c r="H48" s="18"/>
      <c r="I48" s="27">
        <v>50000</v>
      </c>
      <c r="J48" s="28">
        <v>50000</v>
      </c>
      <c r="K48" s="28">
        <v>50000</v>
      </c>
      <c r="L48" s="28">
        <v>50000</v>
      </c>
      <c r="M48" s="29">
        <f>SUM(I48:L48)</f>
        <v>200000</v>
      </c>
      <c r="N48" s="77"/>
      <c r="O48" s="25" t="s">
        <v>128</v>
      </c>
    </row>
    <row r="49" spans="1:15" s="14" customFormat="1" ht="102.75" customHeight="1" x14ac:dyDescent="0.25">
      <c r="A49" s="15"/>
      <c r="B49" s="33" t="s">
        <v>119</v>
      </c>
      <c r="C49" s="10" t="s">
        <v>130</v>
      </c>
      <c r="D49" s="73" t="s">
        <v>123</v>
      </c>
      <c r="E49" s="73"/>
      <c r="F49" s="73"/>
      <c r="G49" s="11" t="s">
        <v>77</v>
      </c>
      <c r="H49" s="18"/>
      <c r="I49" s="27">
        <v>150000</v>
      </c>
      <c r="J49" s="28"/>
      <c r="K49" s="28"/>
      <c r="L49" s="28"/>
      <c r="M49" s="29">
        <f>SUM(I49:L49)</f>
        <v>150000</v>
      </c>
      <c r="N49" s="77"/>
      <c r="O49" s="26" t="s">
        <v>78</v>
      </c>
    </row>
    <row r="50" spans="1:15" ht="226.5" customHeight="1" x14ac:dyDescent="0.25">
      <c r="A50" s="4"/>
      <c r="B50" s="33" t="s">
        <v>79</v>
      </c>
      <c r="C50" s="25" t="s">
        <v>64</v>
      </c>
      <c r="D50" s="72" t="s">
        <v>125</v>
      </c>
      <c r="E50" s="81"/>
      <c r="F50" s="81"/>
      <c r="G50" s="82" t="s">
        <v>76</v>
      </c>
      <c r="H50" s="24"/>
      <c r="I50" s="152"/>
      <c r="J50" s="107">
        <v>200000</v>
      </c>
      <c r="K50" s="107">
        <v>200000</v>
      </c>
      <c r="L50" s="30">
        <v>200000</v>
      </c>
      <c r="M50" s="29">
        <f>SUM(I50:L50)</f>
        <v>600000</v>
      </c>
      <c r="N50" s="77"/>
      <c r="O50" s="25" t="s">
        <v>128</v>
      </c>
    </row>
    <row r="51" spans="1:15" ht="33" customHeight="1" x14ac:dyDescent="0.25">
      <c r="A51" s="7"/>
      <c r="B51" s="117" t="s">
        <v>59</v>
      </c>
      <c r="C51" s="104"/>
      <c r="D51" s="104"/>
      <c r="E51" s="104"/>
      <c r="F51" s="104"/>
      <c r="G51" s="104"/>
      <c r="H51" s="51"/>
      <c r="I51" s="88">
        <f>SUM(I52:I54,I58,I63)</f>
        <v>150000</v>
      </c>
      <c r="J51" s="105">
        <f t="shared" ref="J51:M51" si="4">SUM(J52:J54,J58,J63)</f>
        <v>150000</v>
      </c>
      <c r="K51" s="105">
        <f t="shared" si="4"/>
        <v>150000</v>
      </c>
      <c r="L51" s="105">
        <f t="shared" si="4"/>
        <v>150000</v>
      </c>
      <c r="M51" s="151">
        <f t="shared" si="4"/>
        <v>600000</v>
      </c>
      <c r="N51" s="134"/>
      <c r="O51" s="50"/>
    </row>
    <row r="52" spans="1:15" ht="228" customHeight="1" x14ac:dyDescent="0.25">
      <c r="A52" s="4"/>
      <c r="B52" s="25" t="s">
        <v>117</v>
      </c>
      <c r="C52" s="10" t="s">
        <v>116</v>
      </c>
      <c r="D52" s="82" t="s">
        <v>126</v>
      </c>
      <c r="E52" s="72"/>
      <c r="F52" s="72"/>
      <c r="G52" s="83" t="s">
        <v>65</v>
      </c>
      <c r="H52" s="18"/>
      <c r="I52" s="27">
        <v>50000</v>
      </c>
      <c r="J52" s="28">
        <v>50000</v>
      </c>
      <c r="K52" s="28">
        <v>50000</v>
      </c>
      <c r="L52" s="28">
        <v>50000</v>
      </c>
      <c r="M52" s="29">
        <f>SUM(I52:L52)</f>
        <v>200000</v>
      </c>
      <c r="N52" s="77"/>
      <c r="O52" s="25" t="s">
        <v>128</v>
      </c>
    </row>
    <row r="53" spans="1:15" ht="226.5" customHeight="1" x14ac:dyDescent="0.25">
      <c r="A53" s="4"/>
      <c r="B53" s="26" t="s">
        <v>22</v>
      </c>
      <c r="C53" s="26" t="s">
        <v>0</v>
      </c>
      <c r="D53" s="82" t="s">
        <v>126</v>
      </c>
      <c r="E53" s="84"/>
      <c r="F53" s="84"/>
      <c r="G53" s="83" t="s">
        <v>65</v>
      </c>
      <c r="H53" s="21"/>
      <c r="I53" s="27">
        <v>50000</v>
      </c>
      <c r="J53" s="28">
        <v>50000</v>
      </c>
      <c r="K53" s="28">
        <v>50000</v>
      </c>
      <c r="L53" s="28">
        <v>50000</v>
      </c>
      <c r="M53" s="29">
        <f>SUM(I53:L53)</f>
        <v>200000</v>
      </c>
      <c r="N53" s="77"/>
      <c r="O53" s="25" t="s">
        <v>128</v>
      </c>
    </row>
    <row r="54" spans="1:15" ht="225" customHeight="1" thickBot="1" x14ac:dyDescent="0.3">
      <c r="A54" s="4"/>
      <c r="B54" s="26" t="s">
        <v>80</v>
      </c>
      <c r="C54" s="26" t="s">
        <v>118</v>
      </c>
      <c r="D54" s="82" t="s">
        <v>126</v>
      </c>
      <c r="E54" s="84"/>
      <c r="F54" s="84"/>
      <c r="G54" s="83" t="s">
        <v>66</v>
      </c>
      <c r="H54" s="21"/>
      <c r="I54" s="62">
        <v>50000</v>
      </c>
      <c r="J54" s="63">
        <v>50000</v>
      </c>
      <c r="K54" s="63">
        <v>50000</v>
      </c>
      <c r="L54" s="63">
        <v>50000</v>
      </c>
      <c r="M54" s="64">
        <f>SUM(I54:L54)</f>
        <v>200000</v>
      </c>
      <c r="N54" s="77"/>
      <c r="O54" s="25" t="s">
        <v>128</v>
      </c>
    </row>
    <row r="56" spans="1:15" x14ac:dyDescent="0.25">
      <c r="B56" s="1" t="s">
        <v>127</v>
      </c>
    </row>
  </sheetData>
  <mergeCells count="11">
    <mergeCell ref="B47:G47"/>
    <mergeCell ref="B51:G51"/>
    <mergeCell ref="B41:G41"/>
    <mergeCell ref="B36:G36"/>
    <mergeCell ref="B5:G5"/>
    <mergeCell ref="B9:G9"/>
    <mergeCell ref="B13:G13"/>
    <mergeCell ref="B21:G21"/>
    <mergeCell ref="B31:G31"/>
    <mergeCell ref="B24:G24"/>
    <mergeCell ref="B44:G44"/>
  </mergeCells>
  <pageMargins left="0.25" right="0.25"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Tegevused_vorm</vt:lpstr>
    </vt:vector>
  </TitlesOfParts>
  <Company>Keskkonnaministeeriumi Infotehnoloogiakeskus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Janne Tamm</dc:creator>
  <cp:lastModifiedBy>Janne Tamm</cp:lastModifiedBy>
  <cp:lastPrinted>2015-06-17T11:30:07Z</cp:lastPrinted>
  <dcterms:created xsi:type="dcterms:W3CDTF">2014-10-20T10:41:48Z</dcterms:created>
  <dcterms:modified xsi:type="dcterms:W3CDTF">2015-06-17T11:31:14Z</dcterms:modified>
</cp:coreProperties>
</file>